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Einzel Gesamt 07-08-EF" sheetId="1" r:id="rId1"/>
  </sheets>
  <definedNames/>
  <calcPr fullCalcOnLoad="1"/>
</workbook>
</file>

<file path=xl/sharedStrings.xml><?xml version="1.0" encoding="utf-8"?>
<sst xmlns="http://schemas.openxmlformats.org/spreadsheetml/2006/main" count="196" uniqueCount="140">
  <si>
    <t>LANDESLIGA B 4er 120 - HERBST+FRÜHJAHR 2007/08</t>
  </si>
  <si>
    <t>EINZELWERTUNG - GESAMTDURCHSCHNITT</t>
  </si>
  <si>
    <t>Wertung: mindestens 12 Spiele</t>
  </si>
  <si>
    <t>Pass</t>
  </si>
  <si>
    <t>H e i m s p i e l e</t>
  </si>
  <si>
    <t>Heim</t>
  </si>
  <si>
    <t>Auswärts s p i e l e</t>
  </si>
  <si>
    <t>Auswärts</t>
  </si>
  <si>
    <t>Gesamt</t>
  </si>
  <si>
    <t>RG</t>
  </si>
  <si>
    <t>Spieler</t>
  </si>
  <si>
    <t>Nr.</t>
  </si>
  <si>
    <t>Verein</t>
  </si>
  <si>
    <t>schnitt</t>
  </si>
  <si>
    <t>holz</t>
  </si>
  <si>
    <t>Spiele</t>
  </si>
  <si>
    <t>1.</t>
  </si>
  <si>
    <t>Camdzic Mehmed</t>
  </si>
  <si>
    <t>SVG Tyrol</t>
  </si>
  <si>
    <t>2.</t>
  </si>
  <si>
    <t>Dreschl Helmut</t>
  </si>
  <si>
    <t>3.</t>
  </si>
  <si>
    <t>Strele Hilde</t>
  </si>
  <si>
    <t>4.</t>
  </si>
  <si>
    <t>Hebein Anni</t>
  </si>
  <si>
    <t>ESV Kufstein II</t>
  </si>
  <si>
    <t>5.</t>
  </si>
  <si>
    <t>Grünanger Werner</t>
  </si>
  <si>
    <t>KSC Schwarz-Weiss Ibk II</t>
  </si>
  <si>
    <t>6.</t>
  </si>
  <si>
    <t>Seeg Günther</t>
  </si>
  <si>
    <t>7.</t>
  </si>
  <si>
    <t>Hutter Roland</t>
  </si>
  <si>
    <t>SKV M-Preis II</t>
  </si>
  <si>
    <t>8.</t>
  </si>
  <si>
    <t>Sieberer Herbert</t>
  </si>
  <si>
    <t>9.</t>
  </si>
  <si>
    <t>Werth Beate</t>
  </si>
  <si>
    <t>KV Jenbach  II</t>
  </si>
  <si>
    <t>10.</t>
  </si>
  <si>
    <t>Werth Michaela (JUN)</t>
  </si>
  <si>
    <t>11.</t>
  </si>
  <si>
    <t>Koppelstätter Julius</t>
  </si>
  <si>
    <t>12.</t>
  </si>
  <si>
    <t>Kapferer Werner (JGD)</t>
  </si>
  <si>
    <t>13.</t>
  </si>
  <si>
    <t>Walden Helmut</t>
  </si>
  <si>
    <t>14.</t>
  </si>
  <si>
    <t>Schöpf Christine</t>
  </si>
  <si>
    <t>15.</t>
  </si>
  <si>
    <t>Werth Gerhard</t>
  </si>
  <si>
    <t>16.</t>
  </si>
  <si>
    <t>Freydeker Heinz</t>
  </si>
  <si>
    <t>KSK Stadtwerke Ibk III</t>
  </si>
  <si>
    <t>17.</t>
  </si>
  <si>
    <t>Mayr Erwin</t>
  </si>
  <si>
    <t>18.</t>
  </si>
  <si>
    <t>Ritsch Andi</t>
  </si>
  <si>
    <t>19.</t>
  </si>
  <si>
    <t>Ploner Franz</t>
  </si>
  <si>
    <t>20.</t>
  </si>
  <si>
    <t>Kappacher Michael</t>
  </si>
  <si>
    <t>21.</t>
  </si>
  <si>
    <t>Holzmann Martin</t>
  </si>
  <si>
    <t>22.</t>
  </si>
  <si>
    <t>Riedmann Hois</t>
  </si>
  <si>
    <t>23.</t>
  </si>
  <si>
    <t>Mayrhofer Andreas</t>
  </si>
  <si>
    <t>24.</t>
  </si>
  <si>
    <t>Lechner Roland</t>
  </si>
  <si>
    <t>25.</t>
  </si>
  <si>
    <t>Niedlich Dietmar</t>
  </si>
  <si>
    <t>26.</t>
  </si>
  <si>
    <t>Berger Alfred</t>
  </si>
  <si>
    <t>27.</t>
  </si>
  <si>
    <t>Reisinger Josef</t>
  </si>
  <si>
    <t>28.</t>
  </si>
  <si>
    <t>Payr Günter</t>
  </si>
  <si>
    <t>29.</t>
  </si>
  <si>
    <t>Schauer Peter</t>
  </si>
  <si>
    <t>30.</t>
  </si>
  <si>
    <t>Wachter Johann</t>
  </si>
  <si>
    <t>31.</t>
  </si>
  <si>
    <t>Rieser Kurt</t>
  </si>
  <si>
    <t>32.</t>
  </si>
  <si>
    <t>Daberto Patrick</t>
  </si>
  <si>
    <t>33.</t>
  </si>
  <si>
    <t>Niedrist Hermann</t>
  </si>
  <si>
    <t>34.</t>
  </si>
  <si>
    <t>Rumer Alfred</t>
  </si>
  <si>
    <t>35.</t>
  </si>
  <si>
    <t>Tschulnigg Thomas</t>
  </si>
  <si>
    <t>36.</t>
  </si>
  <si>
    <t>Schöpf Daniel</t>
  </si>
  <si>
    <t>37.</t>
  </si>
  <si>
    <t>Grünanger Walter</t>
  </si>
  <si>
    <t>38.</t>
  </si>
  <si>
    <t>Hebein Baldur</t>
  </si>
  <si>
    <t>39.</t>
  </si>
  <si>
    <t>Schöpf Helmut</t>
  </si>
  <si>
    <t>40.</t>
  </si>
  <si>
    <t>Kapferer Lydia</t>
  </si>
  <si>
    <t>41.</t>
  </si>
  <si>
    <t>Walch Nora</t>
  </si>
  <si>
    <t>42.</t>
  </si>
  <si>
    <t>Geiger Renate</t>
  </si>
  <si>
    <t>43.</t>
  </si>
  <si>
    <t>Henninger Rudolf</t>
  </si>
  <si>
    <t>44.</t>
  </si>
  <si>
    <t>Hutter Armin (JGD)</t>
  </si>
  <si>
    <t>45.</t>
  </si>
  <si>
    <t>Bosin Herbert</t>
  </si>
  <si>
    <t>46.</t>
  </si>
  <si>
    <t>Dragicevic Milorad</t>
  </si>
  <si>
    <t>47.</t>
  </si>
  <si>
    <t>Plach Karl</t>
  </si>
  <si>
    <t>48.</t>
  </si>
  <si>
    <t>Spitzer Reinhold sen.</t>
  </si>
  <si>
    <t>49.</t>
  </si>
  <si>
    <t>Rahm Hanspeter</t>
  </si>
  <si>
    <t>50.</t>
  </si>
  <si>
    <t>Schmidt Eduard</t>
  </si>
  <si>
    <t>51.</t>
  </si>
  <si>
    <t xml:space="preserve">Spitzer Reinhold jun. </t>
  </si>
  <si>
    <t>52.</t>
  </si>
  <si>
    <t>Schrödl Theresia</t>
  </si>
  <si>
    <t>53.</t>
  </si>
  <si>
    <t>Weiss Alexander</t>
  </si>
  <si>
    <t>54.</t>
  </si>
  <si>
    <t>Rakic Novica</t>
  </si>
  <si>
    <t>55.</t>
  </si>
  <si>
    <t>Alessandri Hermann</t>
  </si>
  <si>
    <t>56.</t>
  </si>
  <si>
    <t>Lerch Siegfried</t>
  </si>
  <si>
    <t>57.</t>
  </si>
  <si>
    <t>Praschberger Josef</t>
  </si>
  <si>
    <t>58.</t>
  </si>
  <si>
    <t>Schöpf Julia (SCH)</t>
  </si>
  <si>
    <t>59.</t>
  </si>
  <si>
    <t>Eiter Heinz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</si>
</sst>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;[Red]0.00"/>
    <numFmt numFmtId="187" formatCode="yyyy\-mm\-dd"/>
    <numFmt numFmtId="188" formatCode="[$-C07]dddd\,\ dd\.\ mmmm\ yyyy"/>
    <numFmt numFmtId="189" formatCode="#,##0.0"/>
    <numFmt numFmtId="190" formatCode="0.0"/>
    <numFmt numFmtId="191" formatCode="[$-F400]h:mm:ss\ AM/PM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8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7"/>
      <name val="7"/>
      <family val="0"/>
    </font>
    <font>
      <sz val="10"/>
      <color indexed="12"/>
      <name val="Times New Roman"/>
      <family val="1"/>
    </font>
    <font>
      <sz val="8"/>
      <color indexed="10"/>
      <name val="Arial"/>
      <family val="0"/>
    </font>
    <font>
      <b/>
      <sz val="7"/>
      <color indexed="8"/>
      <name val="7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hair"/>
      <bottom style="thick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 applyAlignment="0"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Continuous"/>
    </xf>
    <xf numFmtId="0" fontId="9" fillId="4" borderId="3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Continuous"/>
    </xf>
    <xf numFmtId="0" fontId="8" fillId="4" borderId="5" xfId="0" applyFont="1" applyFill="1" applyBorder="1" applyAlignment="1">
      <alignment horizontal="centerContinuous"/>
    </xf>
    <xf numFmtId="190" fontId="10" fillId="4" borderId="2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Continuous"/>
    </xf>
    <xf numFmtId="0" fontId="8" fillId="5" borderId="4" xfId="0" applyFont="1" applyFill="1" applyBorder="1" applyAlignment="1">
      <alignment horizontal="centerContinuous"/>
    </xf>
    <xf numFmtId="0" fontId="8" fillId="5" borderId="5" xfId="0" applyFont="1" applyFill="1" applyBorder="1" applyAlignment="1">
      <alignment horizontal="centerContinuous"/>
    </xf>
    <xf numFmtId="190" fontId="10" fillId="5" borderId="2" xfId="0" applyNumberFormat="1" applyFont="1" applyFill="1" applyBorder="1" applyAlignment="1">
      <alignment horizontal="center"/>
    </xf>
    <xf numFmtId="190" fontId="10" fillId="6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90" fontId="10" fillId="4" borderId="7" xfId="0" applyNumberFormat="1" applyFont="1" applyFill="1" applyBorder="1" applyAlignment="1">
      <alignment horizontal="center"/>
    </xf>
    <xf numFmtId="190" fontId="10" fillId="5" borderId="7" xfId="0" applyNumberFormat="1" applyFont="1" applyFill="1" applyBorder="1" applyAlignment="1">
      <alignment horizontal="center"/>
    </xf>
    <xf numFmtId="190" fontId="10" fillId="6" borderId="7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90" fontId="1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7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90" fontId="19" fillId="0" borderId="10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90" fontId="16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90" fontId="16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90" fontId="16" fillId="0" borderId="18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22" xfId="0" applyFont="1" applyBorder="1" applyAlignment="1">
      <alignment/>
    </xf>
    <xf numFmtId="190" fontId="16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190" fontId="16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90" fontId="16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Überschrift" xfId="20"/>
    <cellStyle name="Currency" xfId="21"/>
    <cellStyle name="Currency [0]" xfId="22"/>
  </cellStyles>
  <dxfs count="3">
    <dxf>
      <font>
        <b/>
        <i val="0"/>
        <color rgb="FFFF0000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="90" zoomScaleNormal="90" workbookViewId="0" topLeftCell="A34">
      <selection activeCell="C72" sqref="C72"/>
    </sheetView>
  </sheetViews>
  <sheetFormatPr defaultColWidth="11.421875" defaultRowHeight="12.75"/>
  <cols>
    <col min="1" max="1" width="4.8515625" style="1" bestFit="1" customWidth="1"/>
    <col min="2" max="2" width="19.57421875" style="0" bestFit="1" customWidth="1"/>
    <col min="3" max="3" width="5.57421875" style="0" bestFit="1" customWidth="1"/>
    <col min="4" max="4" width="20.28125" style="0" bestFit="1" customWidth="1"/>
    <col min="5" max="5" width="3.57421875" style="0" bestFit="1" customWidth="1"/>
    <col min="6" max="7" width="3.57421875" style="0" customWidth="1"/>
    <col min="8" max="9" width="3.57421875" style="0" bestFit="1" customWidth="1"/>
    <col min="10" max="10" width="3.57421875" style="96" bestFit="1" customWidth="1"/>
    <col min="11" max="13" width="3.140625" style="0" customWidth="1"/>
    <col min="14" max="14" width="3.57421875" style="0" customWidth="1"/>
    <col min="15" max="15" width="7.28125" style="0" bestFit="1" customWidth="1"/>
    <col min="16" max="21" width="3.57421875" style="0" bestFit="1" customWidth="1"/>
    <col min="22" max="24" width="3.140625" style="0" customWidth="1"/>
    <col min="25" max="25" width="3.57421875" style="0" bestFit="1" customWidth="1"/>
    <col min="26" max="26" width="7.8515625" style="0" bestFit="1" customWidth="1"/>
    <col min="27" max="27" width="6.8515625" style="0" bestFit="1" customWidth="1"/>
    <col min="28" max="28" width="7.7109375" style="0" bestFit="1" customWidth="1"/>
    <col min="29" max="29" width="6.28125" style="5" bestFit="1" customWidth="1"/>
  </cols>
  <sheetData>
    <row r="1" spans="2:28" ht="23.25">
      <c r="B1" s="2" t="s">
        <v>0</v>
      </c>
      <c r="C1" s="3"/>
      <c r="D1" s="3"/>
      <c r="E1" s="2"/>
      <c r="F1" s="2"/>
      <c r="G1" s="2"/>
      <c r="H1" s="2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2:28" ht="18">
      <c r="B2" s="6" t="s">
        <v>1</v>
      </c>
      <c r="C2" s="3"/>
      <c r="D2" s="3"/>
      <c r="E2" s="6"/>
      <c r="F2" s="6"/>
      <c r="G2" s="6"/>
      <c r="H2" s="6"/>
      <c r="I2" s="6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"/>
    </row>
    <row r="3" spans="2:28" ht="15.75">
      <c r="B3" s="8" t="s">
        <v>2</v>
      </c>
      <c r="C3" s="3"/>
      <c r="D3" s="3"/>
      <c r="E3" s="8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3"/>
    </row>
    <row r="5" spans="1:29" ht="12.75">
      <c r="A5" s="10"/>
      <c r="B5" s="11"/>
      <c r="C5" s="10" t="s">
        <v>3</v>
      </c>
      <c r="D5" s="11"/>
      <c r="E5" s="12" t="s">
        <v>4</v>
      </c>
      <c r="F5" s="13"/>
      <c r="G5" s="13"/>
      <c r="H5" s="13"/>
      <c r="I5" s="13"/>
      <c r="J5" s="13"/>
      <c r="K5" s="14"/>
      <c r="L5" s="14"/>
      <c r="M5" s="14"/>
      <c r="N5" s="14"/>
      <c r="O5" s="15" t="s">
        <v>5</v>
      </c>
      <c r="P5" s="16" t="s">
        <v>6</v>
      </c>
      <c r="Q5" s="17"/>
      <c r="R5" s="17"/>
      <c r="S5" s="17"/>
      <c r="T5" s="17"/>
      <c r="U5" s="17"/>
      <c r="V5" s="18"/>
      <c r="W5" s="18"/>
      <c r="X5" s="18"/>
      <c r="Y5" s="18"/>
      <c r="Z5" s="19" t="s">
        <v>7</v>
      </c>
      <c r="AA5" s="20" t="s">
        <v>8</v>
      </c>
      <c r="AB5" s="20" t="s">
        <v>8</v>
      </c>
      <c r="AC5" s="21"/>
    </row>
    <row r="6" spans="1:29" ht="12.75">
      <c r="A6" s="22" t="s">
        <v>9</v>
      </c>
      <c r="B6" s="23" t="s">
        <v>10</v>
      </c>
      <c r="C6" s="22" t="s">
        <v>11</v>
      </c>
      <c r="D6" s="23" t="s">
        <v>12</v>
      </c>
      <c r="E6" s="22">
        <v>1</v>
      </c>
      <c r="F6" s="22">
        <v>2</v>
      </c>
      <c r="G6" s="22">
        <v>3</v>
      </c>
      <c r="H6" s="22">
        <v>4</v>
      </c>
      <c r="I6" s="22">
        <v>5</v>
      </c>
      <c r="J6" s="22">
        <v>6</v>
      </c>
      <c r="K6" s="24">
        <v>7</v>
      </c>
      <c r="L6" s="25">
        <v>8</v>
      </c>
      <c r="M6" s="25">
        <v>9</v>
      </c>
      <c r="N6" s="25">
        <v>10</v>
      </c>
      <c r="O6" s="26" t="s">
        <v>13</v>
      </c>
      <c r="P6" s="22">
        <v>1</v>
      </c>
      <c r="Q6" s="22">
        <v>2</v>
      </c>
      <c r="R6" s="22">
        <v>3</v>
      </c>
      <c r="S6" s="22">
        <v>4</v>
      </c>
      <c r="T6" s="22">
        <v>5</v>
      </c>
      <c r="U6" s="25">
        <v>6</v>
      </c>
      <c r="V6" s="25">
        <v>7</v>
      </c>
      <c r="W6" s="25">
        <v>8</v>
      </c>
      <c r="X6" s="25">
        <v>9</v>
      </c>
      <c r="Y6" s="25">
        <v>10</v>
      </c>
      <c r="Z6" s="27" t="s">
        <v>13</v>
      </c>
      <c r="AA6" s="28" t="s">
        <v>13</v>
      </c>
      <c r="AB6" s="28" t="s">
        <v>14</v>
      </c>
      <c r="AC6" s="29" t="s">
        <v>15</v>
      </c>
    </row>
    <row r="7" spans="1:29" ht="12.75">
      <c r="A7" s="30" t="s">
        <v>16</v>
      </c>
      <c r="B7" s="31" t="s">
        <v>17</v>
      </c>
      <c r="C7" s="32">
        <v>1241</v>
      </c>
      <c r="D7" s="33" t="s">
        <v>18</v>
      </c>
      <c r="E7" s="34">
        <v>517</v>
      </c>
      <c r="F7" s="35">
        <v>557</v>
      </c>
      <c r="G7" s="36">
        <v>537</v>
      </c>
      <c r="H7" s="36">
        <v>550</v>
      </c>
      <c r="I7" s="36"/>
      <c r="J7" s="37">
        <v>579</v>
      </c>
      <c r="K7" s="38">
        <v>555</v>
      </c>
      <c r="L7" s="34">
        <v>540</v>
      </c>
      <c r="M7" s="37">
        <v>591</v>
      </c>
      <c r="N7" s="34"/>
      <c r="O7" s="39">
        <f aca="true" t="shared" si="0" ref="O7:O38">AVERAGE(E7:N7)</f>
        <v>553.25</v>
      </c>
      <c r="P7" s="34">
        <v>529</v>
      </c>
      <c r="Q7" s="35">
        <v>557</v>
      </c>
      <c r="R7" s="36">
        <v>546</v>
      </c>
      <c r="S7" s="36">
        <v>495</v>
      </c>
      <c r="T7" s="36">
        <v>513</v>
      </c>
      <c r="U7" s="35">
        <v>504</v>
      </c>
      <c r="V7" s="36">
        <v>560</v>
      </c>
      <c r="W7" s="36">
        <v>534</v>
      </c>
      <c r="X7" s="36">
        <v>559</v>
      </c>
      <c r="Y7" s="35">
        <v>539</v>
      </c>
      <c r="Z7" s="39">
        <f aca="true" t="shared" si="1" ref="Z7:Z38">AVERAGE(P7:Y7)</f>
        <v>533.6</v>
      </c>
      <c r="AA7" s="39">
        <f aca="true" t="shared" si="2" ref="AA7:AA38">AVERAGE(E7:N7,P7:Y7)</f>
        <v>542.3333333333334</v>
      </c>
      <c r="AB7" s="40">
        <f aca="true" t="shared" si="3" ref="AB7:AB38">SUM(E7:N7,P7:Y7)</f>
        <v>9762</v>
      </c>
      <c r="AC7" s="41">
        <f aca="true" t="shared" si="4" ref="AC7:AC38">COUNT(E7:N7,P7:Y7)</f>
        <v>18</v>
      </c>
    </row>
    <row r="8" spans="1:29" ht="12.75">
      <c r="A8" s="30" t="s">
        <v>19</v>
      </c>
      <c r="B8" s="31" t="s">
        <v>20</v>
      </c>
      <c r="C8" s="32">
        <v>1956</v>
      </c>
      <c r="D8" s="33" t="s">
        <v>18</v>
      </c>
      <c r="E8" s="34">
        <v>532</v>
      </c>
      <c r="F8" s="42">
        <v>540</v>
      </c>
      <c r="G8" s="43">
        <v>538</v>
      </c>
      <c r="H8" s="44">
        <v>569</v>
      </c>
      <c r="I8" s="45">
        <v>563</v>
      </c>
      <c r="J8" s="37">
        <v>554</v>
      </c>
      <c r="K8" s="38">
        <v>562</v>
      </c>
      <c r="L8" s="34">
        <v>550</v>
      </c>
      <c r="M8" s="37">
        <v>583</v>
      </c>
      <c r="N8" s="34">
        <v>560</v>
      </c>
      <c r="O8" s="39">
        <f t="shared" si="0"/>
        <v>555.1</v>
      </c>
      <c r="P8" s="34">
        <v>525</v>
      </c>
      <c r="Q8" s="42">
        <v>554</v>
      </c>
      <c r="R8" s="43">
        <v>517</v>
      </c>
      <c r="S8" s="44">
        <v>487</v>
      </c>
      <c r="T8" s="45"/>
      <c r="U8" s="42">
        <v>527</v>
      </c>
      <c r="V8" s="43">
        <v>516</v>
      </c>
      <c r="W8" s="44">
        <v>484</v>
      </c>
      <c r="X8" s="45">
        <v>522</v>
      </c>
      <c r="Y8" s="42">
        <v>499</v>
      </c>
      <c r="Z8" s="39">
        <f t="shared" si="1"/>
        <v>514.5555555555555</v>
      </c>
      <c r="AA8" s="39">
        <f t="shared" si="2"/>
        <v>535.8947368421053</v>
      </c>
      <c r="AB8" s="40">
        <f t="shared" si="3"/>
        <v>10182</v>
      </c>
      <c r="AC8" s="41">
        <f t="shared" si="4"/>
        <v>19</v>
      </c>
    </row>
    <row r="9" spans="1:29" ht="12.75">
      <c r="A9" s="30" t="s">
        <v>21</v>
      </c>
      <c r="B9" s="46" t="s">
        <v>22</v>
      </c>
      <c r="C9" s="32">
        <v>6013</v>
      </c>
      <c r="D9" s="33" t="s">
        <v>18</v>
      </c>
      <c r="E9" s="34">
        <v>544</v>
      </c>
      <c r="F9" s="47">
        <v>517</v>
      </c>
      <c r="G9" s="48">
        <v>487</v>
      </c>
      <c r="H9" s="44"/>
      <c r="I9" s="45">
        <v>550</v>
      </c>
      <c r="J9" s="37">
        <v>574</v>
      </c>
      <c r="K9" s="38">
        <v>560</v>
      </c>
      <c r="L9" s="34">
        <v>512</v>
      </c>
      <c r="M9" s="37">
        <v>543</v>
      </c>
      <c r="N9" s="34">
        <v>541</v>
      </c>
      <c r="O9" s="39">
        <f t="shared" si="0"/>
        <v>536.4444444444445</v>
      </c>
      <c r="P9" s="34">
        <v>496</v>
      </c>
      <c r="Q9" s="47"/>
      <c r="R9" s="48"/>
      <c r="S9" s="44">
        <v>523</v>
      </c>
      <c r="T9" s="45">
        <v>555</v>
      </c>
      <c r="U9" s="47">
        <v>509</v>
      </c>
      <c r="V9" s="48">
        <v>560</v>
      </c>
      <c r="W9" s="44">
        <v>561</v>
      </c>
      <c r="X9" s="45">
        <v>536</v>
      </c>
      <c r="Y9" s="47">
        <v>514</v>
      </c>
      <c r="Z9" s="39">
        <f t="shared" si="1"/>
        <v>531.75</v>
      </c>
      <c r="AA9" s="39">
        <f t="shared" si="2"/>
        <v>534.2352941176471</v>
      </c>
      <c r="AB9" s="40">
        <f t="shared" si="3"/>
        <v>9082</v>
      </c>
      <c r="AC9" s="41">
        <f t="shared" si="4"/>
        <v>17</v>
      </c>
    </row>
    <row r="10" spans="1:29" ht="12.75">
      <c r="A10" s="30" t="s">
        <v>23</v>
      </c>
      <c r="B10" s="46" t="s">
        <v>24</v>
      </c>
      <c r="C10" s="32">
        <v>6060</v>
      </c>
      <c r="D10" s="49" t="s">
        <v>25</v>
      </c>
      <c r="E10" s="34"/>
      <c r="F10" s="48">
        <v>596</v>
      </c>
      <c r="G10" s="44">
        <v>510</v>
      </c>
      <c r="H10" s="45">
        <v>504</v>
      </c>
      <c r="I10" s="44">
        <v>517</v>
      </c>
      <c r="J10" s="37"/>
      <c r="K10" s="38"/>
      <c r="L10" s="34"/>
      <c r="M10" s="37">
        <v>495</v>
      </c>
      <c r="N10" s="34">
        <v>559</v>
      </c>
      <c r="O10" s="39">
        <f t="shared" si="0"/>
        <v>530.1666666666666</v>
      </c>
      <c r="P10" s="34"/>
      <c r="Q10" s="48">
        <v>481</v>
      </c>
      <c r="R10" s="44">
        <v>552</v>
      </c>
      <c r="S10" s="45">
        <v>533</v>
      </c>
      <c r="T10" s="44">
        <v>483</v>
      </c>
      <c r="U10" s="48"/>
      <c r="V10" s="44"/>
      <c r="W10" s="45">
        <v>560</v>
      </c>
      <c r="X10" s="44"/>
      <c r="Y10" s="48">
        <v>520</v>
      </c>
      <c r="Z10" s="39">
        <f t="shared" si="1"/>
        <v>521.5</v>
      </c>
      <c r="AA10" s="39">
        <f t="shared" si="2"/>
        <v>525.8333333333334</v>
      </c>
      <c r="AB10" s="40">
        <f t="shared" si="3"/>
        <v>6310</v>
      </c>
      <c r="AC10" s="41">
        <f t="shared" si="4"/>
        <v>12</v>
      </c>
    </row>
    <row r="11" spans="1:29" ht="12.75">
      <c r="A11" s="30" t="s">
        <v>26</v>
      </c>
      <c r="B11" s="31" t="s">
        <v>27</v>
      </c>
      <c r="C11" s="32">
        <v>2259</v>
      </c>
      <c r="D11" s="33" t="s">
        <v>28</v>
      </c>
      <c r="E11" s="37"/>
      <c r="F11" s="48"/>
      <c r="G11" s="48">
        <v>508</v>
      </c>
      <c r="H11" s="44">
        <v>537</v>
      </c>
      <c r="I11" s="45"/>
      <c r="J11" s="37">
        <v>548</v>
      </c>
      <c r="K11" s="38">
        <v>528</v>
      </c>
      <c r="L11" s="34"/>
      <c r="M11" s="37">
        <v>532</v>
      </c>
      <c r="N11" s="34"/>
      <c r="O11" s="39">
        <f t="shared" si="0"/>
        <v>530.6</v>
      </c>
      <c r="P11" s="37"/>
      <c r="Q11" s="48">
        <v>471</v>
      </c>
      <c r="R11" s="48">
        <v>498</v>
      </c>
      <c r="S11" s="44">
        <v>523</v>
      </c>
      <c r="T11" s="45"/>
      <c r="U11" s="48">
        <v>539</v>
      </c>
      <c r="V11" s="48">
        <v>490</v>
      </c>
      <c r="W11" s="44">
        <v>510</v>
      </c>
      <c r="X11" s="45">
        <v>557</v>
      </c>
      <c r="Y11" s="48">
        <v>524</v>
      </c>
      <c r="Z11" s="39">
        <f t="shared" si="1"/>
        <v>514</v>
      </c>
      <c r="AA11" s="39">
        <f t="shared" si="2"/>
        <v>520.3846153846154</v>
      </c>
      <c r="AB11" s="40">
        <f t="shared" si="3"/>
        <v>6765</v>
      </c>
      <c r="AC11" s="41">
        <f t="shared" si="4"/>
        <v>13</v>
      </c>
    </row>
    <row r="12" spans="1:29" ht="12.75">
      <c r="A12" s="30" t="s">
        <v>29</v>
      </c>
      <c r="B12" s="31" t="s">
        <v>30</v>
      </c>
      <c r="C12" s="32">
        <v>1438</v>
      </c>
      <c r="D12" s="49" t="s">
        <v>25</v>
      </c>
      <c r="E12" s="34">
        <v>501</v>
      </c>
      <c r="F12" s="42">
        <v>498</v>
      </c>
      <c r="G12" s="44">
        <v>518</v>
      </c>
      <c r="H12" s="44">
        <v>536</v>
      </c>
      <c r="I12" s="44">
        <v>519</v>
      </c>
      <c r="J12" s="37">
        <v>517</v>
      </c>
      <c r="K12" s="38">
        <v>527</v>
      </c>
      <c r="L12" s="34">
        <v>516</v>
      </c>
      <c r="M12" s="37">
        <v>506</v>
      </c>
      <c r="N12" s="34">
        <v>533</v>
      </c>
      <c r="O12" s="39">
        <f t="shared" si="0"/>
        <v>517.1</v>
      </c>
      <c r="P12" s="34">
        <v>503</v>
      </c>
      <c r="Q12" s="42">
        <v>512</v>
      </c>
      <c r="R12" s="44">
        <v>515</v>
      </c>
      <c r="S12" s="44">
        <v>515</v>
      </c>
      <c r="T12" s="44"/>
      <c r="U12" s="42">
        <v>444</v>
      </c>
      <c r="V12" s="44">
        <v>559</v>
      </c>
      <c r="W12" s="44"/>
      <c r="X12" s="44"/>
      <c r="Y12" s="42">
        <v>479</v>
      </c>
      <c r="Z12" s="39">
        <f t="shared" si="1"/>
        <v>503.85714285714283</v>
      </c>
      <c r="AA12" s="39">
        <f t="shared" si="2"/>
        <v>511.6470588235294</v>
      </c>
      <c r="AB12" s="40">
        <f t="shared" si="3"/>
        <v>8698</v>
      </c>
      <c r="AC12" s="41">
        <f t="shared" si="4"/>
        <v>17</v>
      </c>
    </row>
    <row r="13" spans="1:29" ht="12.75">
      <c r="A13" s="30" t="s">
        <v>31</v>
      </c>
      <c r="B13" s="31" t="s">
        <v>32</v>
      </c>
      <c r="C13" s="32">
        <v>1150</v>
      </c>
      <c r="D13" s="33" t="s">
        <v>33</v>
      </c>
      <c r="E13" s="34"/>
      <c r="F13" s="48">
        <v>496</v>
      </c>
      <c r="G13" s="48">
        <v>524</v>
      </c>
      <c r="H13" s="45">
        <v>489</v>
      </c>
      <c r="I13" s="50">
        <v>523</v>
      </c>
      <c r="J13" s="37">
        <v>519</v>
      </c>
      <c r="K13" s="38">
        <v>552</v>
      </c>
      <c r="L13" s="34">
        <v>539</v>
      </c>
      <c r="M13" s="37">
        <v>514</v>
      </c>
      <c r="N13" s="34"/>
      <c r="O13" s="39">
        <f t="shared" si="0"/>
        <v>519.5</v>
      </c>
      <c r="P13" s="34">
        <v>460</v>
      </c>
      <c r="Q13" s="48">
        <v>495</v>
      </c>
      <c r="R13" s="48"/>
      <c r="S13" s="45"/>
      <c r="T13" s="50">
        <v>488</v>
      </c>
      <c r="U13" s="48"/>
      <c r="V13" s="48"/>
      <c r="W13" s="45">
        <v>489</v>
      </c>
      <c r="X13" s="50">
        <v>503</v>
      </c>
      <c r="Y13" s="48">
        <v>538</v>
      </c>
      <c r="Z13" s="39">
        <f t="shared" si="1"/>
        <v>495.5</v>
      </c>
      <c r="AA13" s="39">
        <f t="shared" si="2"/>
        <v>509.2142857142857</v>
      </c>
      <c r="AB13" s="40">
        <f t="shared" si="3"/>
        <v>7129</v>
      </c>
      <c r="AC13" s="41">
        <f t="shared" si="4"/>
        <v>14</v>
      </c>
    </row>
    <row r="14" spans="1:29" ht="12.75">
      <c r="A14" s="30" t="s">
        <v>34</v>
      </c>
      <c r="B14" s="31" t="s">
        <v>35</v>
      </c>
      <c r="C14" s="32">
        <v>1269</v>
      </c>
      <c r="D14" s="49" t="s">
        <v>25</v>
      </c>
      <c r="E14" s="34"/>
      <c r="F14" s="42">
        <v>524</v>
      </c>
      <c r="G14" s="48">
        <v>498</v>
      </c>
      <c r="H14" s="44">
        <v>495</v>
      </c>
      <c r="I14" s="44"/>
      <c r="J14" s="37">
        <v>472</v>
      </c>
      <c r="K14" s="38">
        <v>516</v>
      </c>
      <c r="L14" s="34">
        <v>497</v>
      </c>
      <c r="M14" s="37">
        <v>505</v>
      </c>
      <c r="N14" s="34">
        <v>516</v>
      </c>
      <c r="O14" s="39">
        <f t="shared" si="0"/>
        <v>502.875</v>
      </c>
      <c r="P14" s="34"/>
      <c r="Q14" s="42"/>
      <c r="R14" s="48">
        <v>490</v>
      </c>
      <c r="S14" s="44">
        <v>513</v>
      </c>
      <c r="T14" s="44">
        <v>524</v>
      </c>
      <c r="U14" s="42">
        <v>476</v>
      </c>
      <c r="V14" s="48">
        <v>546</v>
      </c>
      <c r="W14" s="44">
        <v>549</v>
      </c>
      <c r="X14" s="44"/>
      <c r="Y14" s="42">
        <v>481</v>
      </c>
      <c r="Z14" s="39">
        <f t="shared" si="1"/>
        <v>511.2857142857143</v>
      </c>
      <c r="AA14" s="39">
        <f t="shared" si="2"/>
        <v>506.8</v>
      </c>
      <c r="AB14" s="40">
        <f t="shared" si="3"/>
        <v>7602</v>
      </c>
      <c r="AC14" s="41">
        <f t="shared" si="4"/>
        <v>15</v>
      </c>
    </row>
    <row r="15" spans="1:29" ht="12.75">
      <c r="A15" s="30" t="s">
        <v>36</v>
      </c>
      <c r="B15" s="46" t="s">
        <v>37</v>
      </c>
      <c r="C15" s="32">
        <v>6000</v>
      </c>
      <c r="D15" s="33" t="s">
        <v>38</v>
      </c>
      <c r="E15" s="37"/>
      <c r="F15" s="38">
        <v>500</v>
      </c>
      <c r="G15" s="38">
        <v>503</v>
      </c>
      <c r="H15" s="37"/>
      <c r="I15" s="51">
        <v>518</v>
      </c>
      <c r="J15" s="37">
        <v>513</v>
      </c>
      <c r="K15" s="38">
        <v>533</v>
      </c>
      <c r="L15" s="34">
        <v>556</v>
      </c>
      <c r="M15" s="37">
        <v>527</v>
      </c>
      <c r="N15" s="34"/>
      <c r="O15" s="39">
        <f t="shared" si="0"/>
        <v>521.4285714285714</v>
      </c>
      <c r="P15" s="37"/>
      <c r="Q15" s="38"/>
      <c r="R15" s="38"/>
      <c r="S15" s="37">
        <v>448</v>
      </c>
      <c r="T15" s="51">
        <v>494</v>
      </c>
      <c r="U15" s="38">
        <v>468</v>
      </c>
      <c r="V15" s="38"/>
      <c r="W15" s="37">
        <v>506</v>
      </c>
      <c r="X15" s="51">
        <v>468</v>
      </c>
      <c r="Y15" s="38">
        <v>538</v>
      </c>
      <c r="Z15" s="39">
        <f t="shared" si="1"/>
        <v>487</v>
      </c>
      <c r="AA15" s="39">
        <f t="shared" si="2"/>
        <v>505.53846153846155</v>
      </c>
      <c r="AB15" s="40">
        <f t="shared" si="3"/>
        <v>6572</v>
      </c>
      <c r="AC15" s="41">
        <f t="shared" si="4"/>
        <v>13</v>
      </c>
    </row>
    <row r="16" spans="1:29" ht="12.75">
      <c r="A16" s="30" t="s">
        <v>39</v>
      </c>
      <c r="B16" s="46" t="s">
        <v>40</v>
      </c>
      <c r="C16" s="32">
        <v>6005</v>
      </c>
      <c r="D16" s="33" t="s">
        <v>38</v>
      </c>
      <c r="E16" s="37">
        <v>500</v>
      </c>
      <c r="F16" s="38">
        <v>500</v>
      </c>
      <c r="G16" s="38"/>
      <c r="H16" s="37">
        <v>509</v>
      </c>
      <c r="I16" s="34"/>
      <c r="J16" s="37">
        <v>526</v>
      </c>
      <c r="K16" s="38"/>
      <c r="L16" s="34">
        <v>541</v>
      </c>
      <c r="M16" s="37">
        <v>497</v>
      </c>
      <c r="N16" s="34">
        <v>523</v>
      </c>
      <c r="O16" s="39">
        <f t="shared" si="0"/>
        <v>513.7142857142857</v>
      </c>
      <c r="P16" s="37">
        <v>436</v>
      </c>
      <c r="Q16" s="38"/>
      <c r="R16" s="38">
        <v>550</v>
      </c>
      <c r="S16" s="37">
        <v>485</v>
      </c>
      <c r="T16" s="34">
        <v>465</v>
      </c>
      <c r="U16" s="38">
        <v>512</v>
      </c>
      <c r="V16" s="38">
        <v>514</v>
      </c>
      <c r="W16" s="37">
        <v>510</v>
      </c>
      <c r="X16" s="34"/>
      <c r="Y16" s="38">
        <v>481</v>
      </c>
      <c r="Z16" s="39">
        <f t="shared" si="1"/>
        <v>494.125</v>
      </c>
      <c r="AA16" s="39">
        <f t="shared" si="2"/>
        <v>503.26666666666665</v>
      </c>
      <c r="AB16" s="40">
        <f t="shared" si="3"/>
        <v>7549</v>
      </c>
      <c r="AC16" s="41">
        <f t="shared" si="4"/>
        <v>15</v>
      </c>
    </row>
    <row r="17" spans="1:29" ht="12.75">
      <c r="A17" s="30" t="s">
        <v>41</v>
      </c>
      <c r="B17" s="31" t="s">
        <v>42</v>
      </c>
      <c r="C17" s="32">
        <v>1148</v>
      </c>
      <c r="D17" s="33" t="s">
        <v>28</v>
      </c>
      <c r="E17" s="37"/>
      <c r="F17" s="38"/>
      <c r="G17" s="37">
        <v>428</v>
      </c>
      <c r="H17" s="37"/>
      <c r="I17" s="34">
        <v>487</v>
      </c>
      <c r="J17" s="37">
        <v>531</v>
      </c>
      <c r="K17" s="38">
        <v>494</v>
      </c>
      <c r="L17" s="34"/>
      <c r="M17" s="37">
        <v>538</v>
      </c>
      <c r="N17" s="34">
        <v>514</v>
      </c>
      <c r="O17" s="52">
        <f t="shared" si="0"/>
        <v>498.6666666666667</v>
      </c>
      <c r="P17" s="37">
        <v>487</v>
      </c>
      <c r="Q17" s="38">
        <v>538</v>
      </c>
      <c r="R17" s="37">
        <v>473</v>
      </c>
      <c r="S17" s="37">
        <v>487</v>
      </c>
      <c r="T17" s="34">
        <v>493</v>
      </c>
      <c r="U17" s="38">
        <v>543</v>
      </c>
      <c r="V17" s="37">
        <v>499</v>
      </c>
      <c r="W17" s="37"/>
      <c r="X17" s="34">
        <v>526</v>
      </c>
      <c r="Y17" s="38"/>
      <c r="Z17" s="39">
        <f t="shared" si="1"/>
        <v>505.75</v>
      </c>
      <c r="AA17" s="39">
        <f t="shared" si="2"/>
        <v>502.7142857142857</v>
      </c>
      <c r="AB17" s="40">
        <f t="shared" si="3"/>
        <v>7038</v>
      </c>
      <c r="AC17" s="41">
        <f t="shared" si="4"/>
        <v>14</v>
      </c>
    </row>
    <row r="18" spans="1:29" ht="12.75">
      <c r="A18" s="30" t="s">
        <v>43</v>
      </c>
      <c r="B18" s="31" t="s">
        <v>44</v>
      </c>
      <c r="C18" s="32">
        <v>1151</v>
      </c>
      <c r="D18" s="33" t="s">
        <v>38</v>
      </c>
      <c r="E18" s="37">
        <v>492</v>
      </c>
      <c r="F18" s="35">
        <v>548</v>
      </c>
      <c r="G18" s="37"/>
      <c r="H18" s="37"/>
      <c r="I18" s="37">
        <v>481</v>
      </c>
      <c r="J18" s="37">
        <v>520</v>
      </c>
      <c r="K18" s="38">
        <v>499</v>
      </c>
      <c r="L18" s="34"/>
      <c r="M18" s="37">
        <v>468</v>
      </c>
      <c r="N18" s="34">
        <v>487</v>
      </c>
      <c r="O18" s="39">
        <f t="shared" si="0"/>
        <v>499.2857142857143</v>
      </c>
      <c r="P18" s="37">
        <v>488</v>
      </c>
      <c r="Q18" s="35">
        <v>485</v>
      </c>
      <c r="R18" s="37">
        <v>498</v>
      </c>
      <c r="S18" s="37"/>
      <c r="T18" s="37"/>
      <c r="U18" s="35">
        <v>511</v>
      </c>
      <c r="V18" s="37"/>
      <c r="W18" s="37">
        <v>515</v>
      </c>
      <c r="X18" s="37">
        <v>502</v>
      </c>
      <c r="Y18" s="35">
        <v>505</v>
      </c>
      <c r="Z18" s="39">
        <f t="shared" si="1"/>
        <v>500.57142857142856</v>
      </c>
      <c r="AA18" s="39">
        <f t="shared" si="2"/>
        <v>499.92857142857144</v>
      </c>
      <c r="AB18" s="40">
        <f t="shared" si="3"/>
        <v>6999</v>
      </c>
      <c r="AC18" s="41">
        <f t="shared" si="4"/>
        <v>14</v>
      </c>
    </row>
    <row r="19" spans="1:29" ht="12.75">
      <c r="A19" s="30" t="s">
        <v>45</v>
      </c>
      <c r="B19" s="31" t="s">
        <v>46</v>
      </c>
      <c r="C19" s="32">
        <v>1371</v>
      </c>
      <c r="D19" s="33" t="s">
        <v>18</v>
      </c>
      <c r="E19" s="34">
        <v>532</v>
      </c>
      <c r="F19" s="38">
        <v>530</v>
      </c>
      <c r="G19" s="38">
        <v>538</v>
      </c>
      <c r="H19" s="34">
        <v>504</v>
      </c>
      <c r="I19" s="53">
        <v>497</v>
      </c>
      <c r="J19" s="37">
        <v>516</v>
      </c>
      <c r="K19" s="38"/>
      <c r="L19" s="34"/>
      <c r="M19" s="37"/>
      <c r="N19" s="34">
        <v>546</v>
      </c>
      <c r="O19" s="39">
        <f t="shared" si="0"/>
        <v>523.2857142857143</v>
      </c>
      <c r="P19" s="34">
        <v>486</v>
      </c>
      <c r="Q19" s="38">
        <v>519</v>
      </c>
      <c r="R19" s="38">
        <v>520</v>
      </c>
      <c r="S19" s="34">
        <v>378</v>
      </c>
      <c r="T19" s="53">
        <v>478</v>
      </c>
      <c r="U19" s="38">
        <v>463</v>
      </c>
      <c r="V19" s="38"/>
      <c r="W19" s="34">
        <v>468</v>
      </c>
      <c r="X19" s="53">
        <v>479</v>
      </c>
      <c r="Y19" s="38"/>
      <c r="Z19" s="39">
        <f t="shared" si="1"/>
        <v>473.875</v>
      </c>
      <c r="AA19" s="39">
        <f t="shared" si="2"/>
        <v>496.93333333333334</v>
      </c>
      <c r="AB19" s="40">
        <f t="shared" si="3"/>
        <v>7454</v>
      </c>
      <c r="AC19" s="41">
        <f t="shared" si="4"/>
        <v>15</v>
      </c>
    </row>
    <row r="20" spans="1:29" ht="12.75">
      <c r="A20" s="30" t="s">
        <v>47</v>
      </c>
      <c r="B20" s="46" t="s">
        <v>48</v>
      </c>
      <c r="C20" s="32">
        <v>6023</v>
      </c>
      <c r="D20" s="33" t="s">
        <v>33</v>
      </c>
      <c r="E20" s="34"/>
      <c r="F20" s="38">
        <v>507</v>
      </c>
      <c r="G20" s="34">
        <v>536</v>
      </c>
      <c r="H20" s="37">
        <v>448</v>
      </c>
      <c r="I20" s="37"/>
      <c r="J20" s="37">
        <v>511</v>
      </c>
      <c r="K20" s="38">
        <v>537</v>
      </c>
      <c r="L20" s="34">
        <v>528</v>
      </c>
      <c r="M20" s="37">
        <v>495</v>
      </c>
      <c r="N20" s="34"/>
      <c r="O20" s="39">
        <f t="shared" si="0"/>
        <v>508.85714285714283</v>
      </c>
      <c r="P20" s="34">
        <v>478</v>
      </c>
      <c r="Q20" s="38"/>
      <c r="R20" s="34">
        <v>472</v>
      </c>
      <c r="S20" s="37">
        <v>474</v>
      </c>
      <c r="T20" s="37">
        <v>475</v>
      </c>
      <c r="U20" s="38">
        <v>503</v>
      </c>
      <c r="V20" s="34">
        <v>449</v>
      </c>
      <c r="W20" s="37">
        <v>510</v>
      </c>
      <c r="X20" s="37">
        <v>516</v>
      </c>
      <c r="Y20" s="38">
        <v>497</v>
      </c>
      <c r="Z20" s="39">
        <f t="shared" si="1"/>
        <v>486</v>
      </c>
      <c r="AA20" s="39">
        <f t="shared" si="2"/>
        <v>496</v>
      </c>
      <c r="AB20" s="40">
        <f t="shared" si="3"/>
        <v>7936</v>
      </c>
      <c r="AC20" s="41">
        <f t="shared" si="4"/>
        <v>16</v>
      </c>
    </row>
    <row r="21" spans="1:29" ht="12.75">
      <c r="A21" s="30" t="s">
        <v>49</v>
      </c>
      <c r="B21" s="31" t="s">
        <v>50</v>
      </c>
      <c r="C21" s="32">
        <v>1038</v>
      </c>
      <c r="D21" s="33" t="s">
        <v>38</v>
      </c>
      <c r="E21" s="37">
        <v>474</v>
      </c>
      <c r="F21" s="47">
        <v>485</v>
      </c>
      <c r="G21" s="47">
        <v>471</v>
      </c>
      <c r="H21" s="45">
        <v>489</v>
      </c>
      <c r="I21" s="44">
        <v>559</v>
      </c>
      <c r="J21" s="37"/>
      <c r="K21" s="38">
        <v>488</v>
      </c>
      <c r="L21" s="34">
        <v>509</v>
      </c>
      <c r="M21" s="37">
        <v>499</v>
      </c>
      <c r="N21" s="34"/>
      <c r="O21" s="39">
        <f t="shared" si="0"/>
        <v>496.75</v>
      </c>
      <c r="P21" s="37"/>
      <c r="Q21" s="47"/>
      <c r="R21" s="47"/>
      <c r="S21" s="45">
        <v>441</v>
      </c>
      <c r="T21" s="44">
        <v>489</v>
      </c>
      <c r="U21" s="47">
        <v>485</v>
      </c>
      <c r="V21" s="47">
        <v>508</v>
      </c>
      <c r="W21" s="45">
        <v>526</v>
      </c>
      <c r="X21" s="44">
        <v>447</v>
      </c>
      <c r="Y21" s="47">
        <v>528</v>
      </c>
      <c r="Z21" s="39">
        <f t="shared" si="1"/>
        <v>489.14285714285717</v>
      </c>
      <c r="AA21" s="39">
        <f t="shared" si="2"/>
        <v>493.2</v>
      </c>
      <c r="AB21" s="40">
        <f t="shared" si="3"/>
        <v>7398</v>
      </c>
      <c r="AC21" s="41">
        <f t="shared" si="4"/>
        <v>15</v>
      </c>
    </row>
    <row r="22" spans="1:29" ht="12.75">
      <c r="A22" s="30" t="s">
        <v>51</v>
      </c>
      <c r="B22" s="31" t="s">
        <v>52</v>
      </c>
      <c r="C22" s="32">
        <v>1360</v>
      </c>
      <c r="D22" s="33" t="s">
        <v>53</v>
      </c>
      <c r="E22" s="34">
        <v>434</v>
      </c>
      <c r="F22" s="35"/>
      <c r="G22" s="36">
        <v>468</v>
      </c>
      <c r="H22" s="36">
        <v>441</v>
      </c>
      <c r="I22" s="36"/>
      <c r="J22" s="37">
        <v>460</v>
      </c>
      <c r="K22" s="38">
        <v>427</v>
      </c>
      <c r="L22" s="34">
        <v>517</v>
      </c>
      <c r="M22" s="37">
        <v>490</v>
      </c>
      <c r="N22" s="34"/>
      <c r="O22" s="39">
        <f t="shared" si="0"/>
        <v>462.42857142857144</v>
      </c>
      <c r="P22" s="34">
        <v>468</v>
      </c>
      <c r="Q22" s="35">
        <v>519</v>
      </c>
      <c r="R22" s="36">
        <v>530</v>
      </c>
      <c r="S22" s="36">
        <v>499</v>
      </c>
      <c r="T22" s="36"/>
      <c r="U22" s="35">
        <v>502</v>
      </c>
      <c r="V22" s="36">
        <v>478</v>
      </c>
      <c r="W22" s="36"/>
      <c r="X22" s="36"/>
      <c r="Y22" s="35"/>
      <c r="Z22" s="39">
        <f t="shared" si="1"/>
        <v>499.3333333333333</v>
      </c>
      <c r="AA22" s="39">
        <f t="shared" si="2"/>
        <v>479.46153846153845</v>
      </c>
      <c r="AB22" s="40">
        <f t="shared" si="3"/>
        <v>6233</v>
      </c>
      <c r="AC22" s="41">
        <f t="shared" si="4"/>
        <v>13</v>
      </c>
    </row>
    <row r="23" spans="1:29" ht="13.5" thickBot="1">
      <c r="A23" s="54" t="s">
        <v>54</v>
      </c>
      <c r="B23" s="55" t="s">
        <v>55</v>
      </c>
      <c r="C23" s="56">
        <v>1133</v>
      </c>
      <c r="D23" s="57" t="s">
        <v>28</v>
      </c>
      <c r="E23" s="58">
        <v>503</v>
      </c>
      <c r="F23" s="59"/>
      <c r="G23" s="58">
        <v>450</v>
      </c>
      <c r="H23" s="58">
        <v>464</v>
      </c>
      <c r="I23" s="58">
        <v>477</v>
      </c>
      <c r="J23" s="58">
        <v>486</v>
      </c>
      <c r="K23" s="60">
        <v>538</v>
      </c>
      <c r="L23" s="61"/>
      <c r="M23" s="58"/>
      <c r="N23" s="61"/>
      <c r="O23" s="62">
        <f t="shared" si="0"/>
        <v>486.3333333333333</v>
      </c>
      <c r="P23" s="58">
        <v>491</v>
      </c>
      <c r="Q23" s="59">
        <v>489</v>
      </c>
      <c r="R23" s="58">
        <v>456</v>
      </c>
      <c r="S23" s="58"/>
      <c r="T23" s="58">
        <v>403</v>
      </c>
      <c r="U23" s="59">
        <v>524</v>
      </c>
      <c r="V23" s="58">
        <v>470</v>
      </c>
      <c r="W23" s="58"/>
      <c r="X23" s="58"/>
      <c r="Y23" s="59"/>
      <c r="Z23" s="62">
        <f t="shared" si="1"/>
        <v>472.1666666666667</v>
      </c>
      <c r="AA23" s="62">
        <f t="shared" si="2"/>
        <v>479.25</v>
      </c>
      <c r="AB23" s="63">
        <f t="shared" si="3"/>
        <v>5751</v>
      </c>
      <c r="AC23" s="64">
        <f t="shared" si="4"/>
        <v>12</v>
      </c>
    </row>
    <row r="24" spans="1:29" ht="13.5" thickTop="1">
      <c r="A24" s="65" t="s">
        <v>56</v>
      </c>
      <c r="B24" s="31" t="s">
        <v>57</v>
      </c>
      <c r="C24" s="32">
        <v>1126</v>
      </c>
      <c r="D24" s="33" t="s">
        <v>33</v>
      </c>
      <c r="E24" s="45">
        <v>562</v>
      </c>
      <c r="F24" s="48">
        <v>582</v>
      </c>
      <c r="G24" s="48">
        <v>577</v>
      </c>
      <c r="H24" s="44"/>
      <c r="I24" s="66"/>
      <c r="J24" s="44"/>
      <c r="K24" s="48"/>
      <c r="L24" s="45"/>
      <c r="M24" s="44"/>
      <c r="N24" s="45"/>
      <c r="O24" s="67">
        <f t="shared" si="0"/>
        <v>573.6666666666666</v>
      </c>
      <c r="P24" s="45"/>
      <c r="Q24" s="48"/>
      <c r="R24" s="48"/>
      <c r="S24" s="44"/>
      <c r="T24" s="66"/>
      <c r="U24" s="48"/>
      <c r="V24" s="48"/>
      <c r="W24" s="44"/>
      <c r="X24" s="66"/>
      <c r="Y24" s="48"/>
      <c r="Z24" s="67" t="e">
        <f t="shared" si="1"/>
        <v>#DIV/0!</v>
      </c>
      <c r="AA24" s="67">
        <f t="shared" si="2"/>
        <v>573.6666666666666</v>
      </c>
      <c r="AB24" s="68">
        <f t="shared" si="3"/>
        <v>1721</v>
      </c>
      <c r="AC24" s="69">
        <f t="shared" si="4"/>
        <v>3</v>
      </c>
    </row>
    <row r="25" spans="1:29" ht="12.75">
      <c r="A25" s="30" t="s">
        <v>58</v>
      </c>
      <c r="B25" s="31" t="s">
        <v>59</v>
      </c>
      <c r="C25" s="32">
        <v>1055</v>
      </c>
      <c r="D25" s="33" t="s">
        <v>33</v>
      </c>
      <c r="E25" s="34"/>
      <c r="F25" s="70">
        <v>575</v>
      </c>
      <c r="G25" s="34"/>
      <c r="H25" s="34"/>
      <c r="I25" s="37"/>
      <c r="J25" s="37"/>
      <c r="K25" s="38"/>
      <c r="L25" s="34">
        <v>553</v>
      </c>
      <c r="M25" s="37">
        <v>589</v>
      </c>
      <c r="N25" s="34"/>
      <c r="O25" s="39">
        <f t="shared" si="0"/>
        <v>572.3333333333334</v>
      </c>
      <c r="P25" s="34"/>
      <c r="Q25" s="70"/>
      <c r="R25" s="34"/>
      <c r="S25" s="34"/>
      <c r="T25" s="37"/>
      <c r="U25" s="70"/>
      <c r="V25" s="34"/>
      <c r="W25" s="34">
        <v>519</v>
      </c>
      <c r="X25" s="37">
        <v>528</v>
      </c>
      <c r="Y25" s="70"/>
      <c r="Z25" s="39">
        <f t="shared" si="1"/>
        <v>523.5</v>
      </c>
      <c r="AA25" s="39">
        <f t="shared" si="2"/>
        <v>552.8</v>
      </c>
      <c r="AB25" s="40">
        <f t="shared" si="3"/>
        <v>2764</v>
      </c>
      <c r="AC25" s="41">
        <f t="shared" si="4"/>
        <v>5</v>
      </c>
    </row>
    <row r="26" spans="1:29" ht="12.75">
      <c r="A26" s="30" t="s">
        <v>60</v>
      </c>
      <c r="B26" s="31" t="s">
        <v>61</v>
      </c>
      <c r="C26" s="32">
        <v>1292</v>
      </c>
      <c r="D26" s="33" t="s">
        <v>28</v>
      </c>
      <c r="E26" s="37"/>
      <c r="F26" s="38"/>
      <c r="G26" s="35"/>
      <c r="H26" s="37">
        <v>555</v>
      </c>
      <c r="I26" s="34"/>
      <c r="J26" s="37"/>
      <c r="K26" s="38"/>
      <c r="L26" s="34"/>
      <c r="M26" s="37"/>
      <c r="N26" s="34">
        <v>552</v>
      </c>
      <c r="O26" s="39">
        <f t="shared" si="0"/>
        <v>553.5</v>
      </c>
      <c r="P26" s="37">
        <v>530</v>
      </c>
      <c r="Q26" s="38"/>
      <c r="R26" s="35"/>
      <c r="S26" s="37">
        <v>509</v>
      </c>
      <c r="T26" s="34"/>
      <c r="U26" s="38"/>
      <c r="V26" s="35"/>
      <c r="W26" s="37"/>
      <c r="X26" s="34">
        <v>565</v>
      </c>
      <c r="Y26" s="38">
        <v>539</v>
      </c>
      <c r="Z26" s="39">
        <f t="shared" si="1"/>
        <v>535.75</v>
      </c>
      <c r="AA26" s="39">
        <f t="shared" si="2"/>
        <v>541.6666666666666</v>
      </c>
      <c r="AB26" s="40">
        <f t="shared" si="3"/>
        <v>3250</v>
      </c>
      <c r="AC26" s="41">
        <f t="shared" si="4"/>
        <v>6</v>
      </c>
    </row>
    <row r="27" spans="1:29" ht="12.75">
      <c r="A27" s="30" t="s">
        <v>62</v>
      </c>
      <c r="B27" s="31" t="s">
        <v>63</v>
      </c>
      <c r="C27" s="32">
        <v>1698</v>
      </c>
      <c r="D27" s="33" t="s">
        <v>28</v>
      </c>
      <c r="E27" s="37"/>
      <c r="F27" s="48"/>
      <c r="G27" s="48"/>
      <c r="H27" s="44"/>
      <c r="I27" s="45"/>
      <c r="J27" s="37"/>
      <c r="K27" s="38"/>
      <c r="L27" s="34"/>
      <c r="M27" s="37"/>
      <c r="N27" s="34">
        <v>557</v>
      </c>
      <c r="O27" s="39">
        <f t="shared" si="0"/>
        <v>557</v>
      </c>
      <c r="P27" s="37"/>
      <c r="Q27" s="48"/>
      <c r="R27" s="48"/>
      <c r="S27" s="44"/>
      <c r="T27" s="45"/>
      <c r="U27" s="48"/>
      <c r="V27" s="48"/>
      <c r="W27" s="44"/>
      <c r="X27" s="45"/>
      <c r="Y27" s="48">
        <v>525</v>
      </c>
      <c r="Z27" s="39">
        <f t="shared" si="1"/>
        <v>525</v>
      </c>
      <c r="AA27" s="39">
        <f t="shared" si="2"/>
        <v>541</v>
      </c>
      <c r="AB27" s="40">
        <f t="shared" si="3"/>
        <v>1082</v>
      </c>
      <c r="AC27" s="41">
        <f t="shared" si="4"/>
        <v>2</v>
      </c>
    </row>
    <row r="28" spans="1:29" ht="12.75">
      <c r="A28" s="30" t="s">
        <v>64</v>
      </c>
      <c r="B28" s="31" t="s">
        <v>65</v>
      </c>
      <c r="C28" s="32">
        <v>2049</v>
      </c>
      <c r="D28" s="33" t="s">
        <v>25</v>
      </c>
      <c r="E28" s="34"/>
      <c r="F28" s="48"/>
      <c r="G28" s="44"/>
      <c r="H28" s="45">
        <v>545</v>
      </c>
      <c r="I28" s="44"/>
      <c r="J28" s="37">
        <v>524</v>
      </c>
      <c r="K28" s="38"/>
      <c r="L28" s="34"/>
      <c r="M28" s="37"/>
      <c r="N28" s="34"/>
      <c r="O28" s="39">
        <f t="shared" si="0"/>
        <v>534.5</v>
      </c>
      <c r="P28" s="34"/>
      <c r="Q28" s="48"/>
      <c r="R28" s="44"/>
      <c r="S28" s="45"/>
      <c r="T28" s="44"/>
      <c r="U28" s="48"/>
      <c r="V28" s="44"/>
      <c r="W28" s="45"/>
      <c r="X28" s="44"/>
      <c r="Y28" s="48"/>
      <c r="Z28" s="39" t="e">
        <f t="shared" si="1"/>
        <v>#DIV/0!</v>
      </c>
      <c r="AA28" s="39">
        <f t="shared" si="2"/>
        <v>534.5</v>
      </c>
      <c r="AB28" s="40">
        <f t="shared" si="3"/>
        <v>1069</v>
      </c>
      <c r="AC28" s="41">
        <f t="shared" si="4"/>
        <v>2</v>
      </c>
    </row>
    <row r="29" spans="1:29" ht="12.75">
      <c r="A29" s="30" t="s">
        <v>66</v>
      </c>
      <c r="B29" s="31" t="s">
        <v>67</v>
      </c>
      <c r="C29" s="32">
        <v>1112</v>
      </c>
      <c r="D29" s="33" t="s">
        <v>25</v>
      </c>
      <c r="E29" s="34"/>
      <c r="F29" s="47"/>
      <c r="G29" s="71"/>
      <c r="H29" s="43"/>
      <c r="I29" s="43"/>
      <c r="J29" s="37"/>
      <c r="K29" s="38">
        <v>544</v>
      </c>
      <c r="L29" s="34">
        <v>520</v>
      </c>
      <c r="M29" s="37"/>
      <c r="N29" s="34"/>
      <c r="O29" s="39">
        <f t="shared" si="0"/>
        <v>532</v>
      </c>
      <c r="P29" s="34"/>
      <c r="Q29" s="47"/>
      <c r="R29" s="71"/>
      <c r="S29" s="43"/>
      <c r="T29" s="43"/>
      <c r="U29" s="47"/>
      <c r="V29" s="71"/>
      <c r="W29" s="43"/>
      <c r="X29" s="43"/>
      <c r="Y29" s="47"/>
      <c r="Z29" s="39" t="e">
        <f t="shared" si="1"/>
        <v>#DIV/0!</v>
      </c>
      <c r="AA29" s="39">
        <f t="shared" si="2"/>
        <v>532</v>
      </c>
      <c r="AB29" s="40">
        <f t="shared" si="3"/>
        <v>1064</v>
      </c>
      <c r="AC29" s="41">
        <f t="shared" si="4"/>
        <v>2</v>
      </c>
    </row>
    <row r="30" spans="1:29" ht="12.75">
      <c r="A30" s="30" t="s">
        <v>68</v>
      </c>
      <c r="B30" s="31" t="s">
        <v>69</v>
      </c>
      <c r="C30" s="32">
        <v>1045</v>
      </c>
      <c r="D30" s="33" t="s">
        <v>28</v>
      </c>
      <c r="E30" s="37"/>
      <c r="F30" s="48">
        <v>544</v>
      </c>
      <c r="G30" s="44"/>
      <c r="H30" s="44"/>
      <c r="I30" s="45"/>
      <c r="J30" s="37"/>
      <c r="K30" s="38"/>
      <c r="L30" s="34"/>
      <c r="M30" s="37"/>
      <c r="N30" s="34"/>
      <c r="O30" s="39">
        <f t="shared" si="0"/>
        <v>544</v>
      </c>
      <c r="P30" s="37"/>
      <c r="Q30" s="48"/>
      <c r="R30" s="44"/>
      <c r="S30" s="44"/>
      <c r="T30" s="45">
        <v>520</v>
      </c>
      <c r="U30" s="48"/>
      <c r="V30" s="44"/>
      <c r="W30" s="44"/>
      <c r="X30" s="45"/>
      <c r="Y30" s="48"/>
      <c r="Z30" s="39">
        <f t="shared" si="1"/>
        <v>520</v>
      </c>
      <c r="AA30" s="39">
        <f t="shared" si="2"/>
        <v>532</v>
      </c>
      <c r="AB30" s="40">
        <f t="shared" si="3"/>
        <v>1064</v>
      </c>
      <c r="AC30" s="41">
        <f t="shared" si="4"/>
        <v>2</v>
      </c>
    </row>
    <row r="31" spans="1:29" ht="12.75">
      <c r="A31" s="30" t="s">
        <v>70</v>
      </c>
      <c r="B31" s="31" t="s">
        <v>71</v>
      </c>
      <c r="C31" s="32">
        <v>1209</v>
      </c>
      <c r="D31" s="33" t="s">
        <v>28</v>
      </c>
      <c r="E31" s="37">
        <v>500</v>
      </c>
      <c r="F31" s="42"/>
      <c r="G31" s="44">
        <v>532</v>
      </c>
      <c r="H31" s="44"/>
      <c r="I31" s="44">
        <v>570</v>
      </c>
      <c r="J31" s="37"/>
      <c r="K31" s="38"/>
      <c r="L31" s="34"/>
      <c r="M31" s="37"/>
      <c r="N31" s="34"/>
      <c r="O31" s="39">
        <f t="shared" si="0"/>
        <v>534</v>
      </c>
      <c r="P31" s="37"/>
      <c r="Q31" s="42"/>
      <c r="R31" s="44"/>
      <c r="S31" s="44"/>
      <c r="T31" s="44"/>
      <c r="U31" s="42"/>
      <c r="V31" s="44"/>
      <c r="W31" s="44">
        <v>523</v>
      </c>
      <c r="X31" s="44"/>
      <c r="Y31" s="42"/>
      <c r="Z31" s="39">
        <f t="shared" si="1"/>
        <v>523</v>
      </c>
      <c r="AA31" s="39">
        <f t="shared" si="2"/>
        <v>531.25</v>
      </c>
      <c r="AB31" s="40">
        <f t="shared" si="3"/>
        <v>2125</v>
      </c>
      <c r="AC31" s="41">
        <f t="shared" si="4"/>
        <v>4</v>
      </c>
    </row>
    <row r="32" spans="1:29" ht="12.75">
      <c r="A32" s="30" t="s">
        <v>72</v>
      </c>
      <c r="B32" s="31" t="s">
        <v>73</v>
      </c>
      <c r="C32" s="32">
        <v>1144</v>
      </c>
      <c r="D32" s="33" t="s">
        <v>33</v>
      </c>
      <c r="E32" s="34"/>
      <c r="F32" s="48"/>
      <c r="G32" s="44">
        <v>518</v>
      </c>
      <c r="H32" s="45">
        <v>510</v>
      </c>
      <c r="I32" s="66">
        <v>539</v>
      </c>
      <c r="J32" s="37"/>
      <c r="K32" s="38">
        <v>555</v>
      </c>
      <c r="L32" s="34"/>
      <c r="M32" s="37"/>
      <c r="N32" s="34">
        <v>516</v>
      </c>
      <c r="O32" s="72">
        <f t="shared" si="0"/>
        <v>527.6</v>
      </c>
      <c r="P32" s="34"/>
      <c r="Q32" s="48">
        <v>536</v>
      </c>
      <c r="R32" s="44"/>
      <c r="S32" s="45"/>
      <c r="T32" s="66"/>
      <c r="U32" s="48"/>
      <c r="V32" s="44"/>
      <c r="W32" s="45"/>
      <c r="X32" s="66"/>
      <c r="Y32" s="48"/>
      <c r="Z32" s="39">
        <f t="shared" si="1"/>
        <v>536</v>
      </c>
      <c r="AA32" s="39">
        <f t="shared" si="2"/>
        <v>529</v>
      </c>
      <c r="AB32" s="40">
        <f t="shared" si="3"/>
        <v>3174</v>
      </c>
      <c r="AC32" s="41">
        <f t="shared" si="4"/>
        <v>6</v>
      </c>
    </row>
    <row r="33" spans="1:29" ht="12.75">
      <c r="A33" s="30" t="s">
        <v>74</v>
      </c>
      <c r="B33" s="31" t="s">
        <v>75</v>
      </c>
      <c r="C33" s="32">
        <v>1436</v>
      </c>
      <c r="D33" s="49" t="s">
        <v>25</v>
      </c>
      <c r="E33" s="34"/>
      <c r="F33" s="37"/>
      <c r="G33" s="37"/>
      <c r="H33" s="34"/>
      <c r="I33" s="73">
        <v>533</v>
      </c>
      <c r="J33" s="37"/>
      <c r="K33" s="38"/>
      <c r="L33" s="34"/>
      <c r="M33" s="37"/>
      <c r="N33" s="74"/>
      <c r="O33" s="67">
        <f t="shared" si="0"/>
        <v>533</v>
      </c>
      <c r="P33" s="35"/>
      <c r="Q33" s="37">
        <v>524</v>
      </c>
      <c r="R33" s="37"/>
      <c r="S33" s="34"/>
      <c r="T33" s="73"/>
      <c r="U33" s="38"/>
      <c r="V33" s="37"/>
      <c r="W33" s="34"/>
      <c r="X33" s="73"/>
      <c r="Y33" s="38"/>
      <c r="Z33" s="39">
        <f t="shared" si="1"/>
        <v>524</v>
      </c>
      <c r="AA33" s="39">
        <f t="shared" si="2"/>
        <v>528.5</v>
      </c>
      <c r="AB33" s="40">
        <f t="shared" si="3"/>
        <v>1057</v>
      </c>
      <c r="AC33" s="41">
        <f t="shared" si="4"/>
        <v>2</v>
      </c>
    </row>
    <row r="34" spans="1:29" ht="12.75">
      <c r="A34" s="65" t="s">
        <v>76</v>
      </c>
      <c r="B34" s="31" t="s">
        <v>77</v>
      </c>
      <c r="C34" s="32">
        <v>1459</v>
      </c>
      <c r="D34" s="33" t="s">
        <v>33</v>
      </c>
      <c r="E34" s="45"/>
      <c r="F34" s="75"/>
      <c r="G34" s="44"/>
      <c r="H34" s="76"/>
      <c r="I34" s="77">
        <v>557</v>
      </c>
      <c r="J34" s="37">
        <v>546</v>
      </c>
      <c r="K34" s="38">
        <v>553</v>
      </c>
      <c r="L34" s="34"/>
      <c r="M34" s="37">
        <v>530</v>
      </c>
      <c r="N34" s="34"/>
      <c r="O34" s="67">
        <f t="shared" si="0"/>
        <v>546.5</v>
      </c>
      <c r="P34" s="45"/>
      <c r="Q34" s="75"/>
      <c r="R34" s="44">
        <v>501</v>
      </c>
      <c r="S34" s="76"/>
      <c r="T34" s="77"/>
      <c r="U34" s="75"/>
      <c r="V34" s="44">
        <v>494</v>
      </c>
      <c r="W34" s="76">
        <v>484</v>
      </c>
      <c r="X34" s="77"/>
      <c r="Y34" s="75">
        <v>537</v>
      </c>
      <c r="Z34" s="67">
        <f t="shared" si="1"/>
        <v>504</v>
      </c>
      <c r="AA34" s="67">
        <f t="shared" si="2"/>
        <v>525.25</v>
      </c>
      <c r="AB34" s="68">
        <f t="shared" si="3"/>
        <v>4202</v>
      </c>
      <c r="AC34" s="69">
        <f t="shared" si="4"/>
        <v>8</v>
      </c>
    </row>
    <row r="35" spans="1:29" ht="12.75">
      <c r="A35" s="30" t="s">
        <v>78</v>
      </c>
      <c r="B35" s="31" t="s">
        <v>79</v>
      </c>
      <c r="C35" s="32">
        <v>1909</v>
      </c>
      <c r="D35" s="33" t="s">
        <v>18</v>
      </c>
      <c r="E35" s="45"/>
      <c r="F35" s="78"/>
      <c r="G35" s="34"/>
      <c r="H35" s="79">
        <v>532</v>
      </c>
      <c r="I35" s="79">
        <v>544</v>
      </c>
      <c r="J35" s="37"/>
      <c r="K35" s="38">
        <v>545</v>
      </c>
      <c r="L35" s="34">
        <v>492</v>
      </c>
      <c r="M35" s="37">
        <v>527</v>
      </c>
      <c r="N35" s="34">
        <v>565</v>
      </c>
      <c r="O35" s="39">
        <f t="shared" si="0"/>
        <v>534.1666666666666</v>
      </c>
      <c r="P35" s="45"/>
      <c r="Q35" s="78">
        <v>558</v>
      </c>
      <c r="R35" s="34">
        <v>502</v>
      </c>
      <c r="S35" s="79"/>
      <c r="T35" s="79">
        <v>536</v>
      </c>
      <c r="U35" s="78"/>
      <c r="V35" s="34">
        <v>535</v>
      </c>
      <c r="W35" s="79"/>
      <c r="X35" s="79"/>
      <c r="Y35" s="78">
        <v>438</v>
      </c>
      <c r="Z35" s="39">
        <f t="shared" si="1"/>
        <v>513.8</v>
      </c>
      <c r="AA35" s="39">
        <f t="shared" si="2"/>
        <v>524.9090909090909</v>
      </c>
      <c r="AB35" s="40">
        <f t="shared" si="3"/>
        <v>5774</v>
      </c>
      <c r="AC35" s="41">
        <f t="shared" si="4"/>
        <v>11</v>
      </c>
    </row>
    <row r="36" spans="1:29" ht="12.75">
      <c r="A36" s="30" t="s">
        <v>80</v>
      </c>
      <c r="B36" s="31" t="s">
        <v>81</v>
      </c>
      <c r="C36" s="32">
        <v>1372</v>
      </c>
      <c r="D36" s="33" t="s">
        <v>53</v>
      </c>
      <c r="E36" s="45"/>
      <c r="F36" s="80">
        <v>539</v>
      </c>
      <c r="G36" s="81"/>
      <c r="H36" s="81"/>
      <c r="I36" s="81"/>
      <c r="J36" s="37"/>
      <c r="K36" s="38"/>
      <c r="L36" s="34"/>
      <c r="M36" s="37"/>
      <c r="N36" s="34"/>
      <c r="O36" s="67">
        <f t="shared" si="0"/>
        <v>539</v>
      </c>
      <c r="P36" s="45">
        <v>509</v>
      </c>
      <c r="Q36" s="80"/>
      <c r="R36" s="81"/>
      <c r="S36" s="81"/>
      <c r="T36" s="81"/>
      <c r="U36" s="80"/>
      <c r="V36" s="81"/>
      <c r="W36" s="81"/>
      <c r="X36" s="81"/>
      <c r="Y36" s="80"/>
      <c r="Z36" s="67">
        <f t="shared" si="1"/>
        <v>509</v>
      </c>
      <c r="AA36" s="67">
        <f t="shared" si="2"/>
        <v>524</v>
      </c>
      <c r="AB36" s="68">
        <f t="shared" si="3"/>
        <v>1048</v>
      </c>
      <c r="AC36" s="41">
        <f t="shared" si="4"/>
        <v>2</v>
      </c>
    </row>
    <row r="37" spans="1:29" ht="12.75">
      <c r="A37" s="30" t="s">
        <v>82</v>
      </c>
      <c r="B37" s="31" t="s">
        <v>83</v>
      </c>
      <c r="C37" s="32">
        <v>1944</v>
      </c>
      <c r="D37" s="33" t="s">
        <v>28</v>
      </c>
      <c r="E37" s="44"/>
      <c r="F37" s="82">
        <v>497</v>
      </c>
      <c r="G37" s="81"/>
      <c r="H37" s="81"/>
      <c r="I37" s="79"/>
      <c r="J37" s="37">
        <v>523</v>
      </c>
      <c r="K37" s="38">
        <v>547</v>
      </c>
      <c r="L37" s="34"/>
      <c r="M37" s="37">
        <v>558</v>
      </c>
      <c r="N37" s="34"/>
      <c r="O37" s="39">
        <f t="shared" si="0"/>
        <v>531.25</v>
      </c>
      <c r="P37" s="44"/>
      <c r="Q37" s="82"/>
      <c r="R37" s="81">
        <v>497</v>
      </c>
      <c r="S37" s="81"/>
      <c r="T37" s="79"/>
      <c r="U37" s="82">
        <v>534</v>
      </c>
      <c r="V37" s="81">
        <v>505</v>
      </c>
      <c r="W37" s="81"/>
      <c r="X37" s="79"/>
      <c r="Y37" s="82"/>
      <c r="Z37" s="39">
        <f t="shared" si="1"/>
        <v>512</v>
      </c>
      <c r="AA37" s="39">
        <f t="shared" si="2"/>
        <v>523</v>
      </c>
      <c r="AB37" s="40">
        <f t="shared" si="3"/>
        <v>3661</v>
      </c>
      <c r="AC37" s="41">
        <f t="shared" si="4"/>
        <v>7</v>
      </c>
    </row>
    <row r="38" spans="1:29" ht="12.75">
      <c r="A38" s="30" t="s">
        <v>84</v>
      </c>
      <c r="B38" s="31" t="s">
        <v>85</v>
      </c>
      <c r="C38" s="32">
        <v>1658</v>
      </c>
      <c r="D38" s="33" t="s">
        <v>38</v>
      </c>
      <c r="E38" s="44"/>
      <c r="F38" s="82"/>
      <c r="G38" s="81">
        <v>543</v>
      </c>
      <c r="H38" s="83"/>
      <c r="I38" s="79"/>
      <c r="J38" s="37"/>
      <c r="K38" s="38"/>
      <c r="L38" s="34">
        <v>500</v>
      </c>
      <c r="M38" s="37"/>
      <c r="N38" s="34"/>
      <c r="O38" s="39">
        <f t="shared" si="0"/>
        <v>521.5</v>
      </c>
      <c r="P38" s="44"/>
      <c r="Q38" s="82"/>
      <c r="R38" s="81"/>
      <c r="S38" s="83"/>
      <c r="T38" s="79"/>
      <c r="U38" s="82"/>
      <c r="V38" s="81"/>
      <c r="W38" s="83"/>
      <c r="X38" s="79"/>
      <c r="Y38" s="82"/>
      <c r="Z38" s="39" t="e">
        <f t="shared" si="1"/>
        <v>#DIV/0!</v>
      </c>
      <c r="AA38" s="39">
        <f t="shared" si="2"/>
        <v>521.5</v>
      </c>
      <c r="AB38" s="40">
        <f t="shared" si="3"/>
        <v>1043</v>
      </c>
      <c r="AC38" s="41">
        <f t="shared" si="4"/>
        <v>2</v>
      </c>
    </row>
    <row r="39" spans="1:29" ht="12.75">
      <c r="A39" s="30" t="s">
        <v>86</v>
      </c>
      <c r="B39" s="31" t="s">
        <v>87</v>
      </c>
      <c r="C39" s="32">
        <v>1155</v>
      </c>
      <c r="D39" s="33" t="s">
        <v>33</v>
      </c>
      <c r="E39" s="45"/>
      <c r="F39" s="38"/>
      <c r="G39" s="37"/>
      <c r="H39" s="51"/>
      <c r="I39" s="34"/>
      <c r="J39" s="37"/>
      <c r="K39" s="38"/>
      <c r="L39" s="34"/>
      <c r="M39" s="37"/>
      <c r="N39" s="34"/>
      <c r="O39" s="39" t="e">
        <f aca="true" t="shared" si="5" ref="O39:O65">AVERAGE(E39:N39)</f>
        <v>#DIV/0!</v>
      </c>
      <c r="P39" s="45"/>
      <c r="Q39" s="38"/>
      <c r="R39" s="37"/>
      <c r="S39" s="51">
        <v>521</v>
      </c>
      <c r="T39" s="34"/>
      <c r="U39" s="38"/>
      <c r="V39" s="37"/>
      <c r="W39" s="51"/>
      <c r="X39" s="34"/>
      <c r="Y39" s="38"/>
      <c r="Z39" s="39">
        <f aca="true" t="shared" si="6" ref="Z39:Z65">AVERAGE(P39:Y39)</f>
        <v>521</v>
      </c>
      <c r="AA39" s="39">
        <f aca="true" t="shared" si="7" ref="AA39:AA65">AVERAGE(E39:N39,P39:Y39)</f>
        <v>521</v>
      </c>
      <c r="AB39" s="40">
        <f aca="true" t="shared" si="8" ref="AB39:AB65">SUM(E39:N39,P39:Y39)</f>
        <v>521</v>
      </c>
      <c r="AC39" s="41">
        <f aca="true" t="shared" si="9" ref="AC39:AC65">COUNT(E39:N39,P39:Y39)</f>
        <v>1</v>
      </c>
    </row>
    <row r="40" spans="1:29" ht="12.75">
      <c r="A40" s="30" t="s">
        <v>88</v>
      </c>
      <c r="B40" s="31" t="s">
        <v>89</v>
      </c>
      <c r="C40" s="32">
        <v>1177</v>
      </c>
      <c r="D40" s="33" t="s">
        <v>28</v>
      </c>
      <c r="E40" s="44">
        <v>531</v>
      </c>
      <c r="F40" s="38">
        <v>521</v>
      </c>
      <c r="G40" s="37"/>
      <c r="H40" s="37"/>
      <c r="I40" s="37"/>
      <c r="J40" s="37"/>
      <c r="K40" s="38"/>
      <c r="L40" s="34"/>
      <c r="M40" s="37"/>
      <c r="N40" s="34">
        <v>504</v>
      </c>
      <c r="O40" s="39">
        <f t="shared" si="5"/>
        <v>518.6666666666666</v>
      </c>
      <c r="P40" s="44">
        <v>524</v>
      </c>
      <c r="Q40" s="38">
        <v>512</v>
      </c>
      <c r="R40" s="37"/>
      <c r="S40" s="37">
        <v>541</v>
      </c>
      <c r="T40" s="37"/>
      <c r="U40" s="38"/>
      <c r="V40" s="37"/>
      <c r="W40" s="37">
        <v>513</v>
      </c>
      <c r="X40" s="37">
        <v>546</v>
      </c>
      <c r="Y40" s="38">
        <v>490</v>
      </c>
      <c r="Z40" s="39">
        <f t="shared" si="6"/>
        <v>521</v>
      </c>
      <c r="AA40" s="39">
        <f t="shared" si="7"/>
        <v>520.2222222222222</v>
      </c>
      <c r="AB40" s="40">
        <f t="shared" si="8"/>
        <v>4682</v>
      </c>
      <c r="AC40" s="41">
        <f t="shared" si="9"/>
        <v>9</v>
      </c>
    </row>
    <row r="41" spans="1:29" ht="12.75">
      <c r="A41" s="30" t="s">
        <v>90</v>
      </c>
      <c r="B41" s="31" t="s">
        <v>91</v>
      </c>
      <c r="C41" s="32">
        <v>2010</v>
      </c>
      <c r="D41" s="33" t="s">
        <v>33</v>
      </c>
      <c r="E41" s="45">
        <v>533</v>
      </c>
      <c r="F41" s="38"/>
      <c r="G41" s="37"/>
      <c r="H41" s="34"/>
      <c r="I41" s="37"/>
      <c r="J41" s="37"/>
      <c r="K41" s="38"/>
      <c r="L41" s="34">
        <v>520</v>
      </c>
      <c r="M41" s="37"/>
      <c r="N41" s="34"/>
      <c r="O41" s="39">
        <f t="shared" si="5"/>
        <v>526.5</v>
      </c>
      <c r="P41" s="45"/>
      <c r="Q41" s="38">
        <v>508</v>
      </c>
      <c r="R41" s="37">
        <v>502</v>
      </c>
      <c r="S41" s="34">
        <v>493</v>
      </c>
      <c r="T41" s="37"/>
      <c r="U41" s="38">
        <v>554</v>
      </c>
      <c r="V41" s="37">
        <v>515</v>
      </c>
      <c r="W41" s="34"/>
      <c r="X41" s="37">
        <v>517</v>
      </c>
      <c r="Y41" s="38">
        <v>517</v>
      </c>
      <c r="Z41" s="39">
        <f t="shared" si="6"/>
        <v>515.1428571428571</v>
      </c>
      <c r="AA41" s="39">
        <f t="shared" si="7"/>
        <v>517.6666666666666</v>
      </c>
      <c r="AB41" s="40">
        <f t="shared" si="8"/>
        <v>4659</v>
      </c>
      <c r="AC41" s="41">
        <f t="shared" si="9"/>
        <v>9</v>
      </c>
    </row>
    <row r="42" spans="1:29" ht="12.75">
      <c r="A42" s="30" t="s">
        <v>92</v>
      </c>
      <c r="B42" s="31" t="s">
        <v>93</v>
      </c>
      <c r="C42" s="32">
        <v>1272</v>
      </c>
      <c r="D42" s="33" t="s">
        <v>33</v>
      </c>
      <c r="E42" s="45">
        <v>510</v>
      </c>
      <c r="F42" s="38"/>
      <c r="G42" s="37"/>
      <c r="H42" s="34">
        <v>520</v>
      </c>
      <c r="I42" s="37"/>
      <c r="J42" s="37"/>
      <c r="K42" s="38"/>
      <c r="L42" s="34"/>
      <c r="M42" s="37"/>
      <c r="N42" s="34"/>
      <c r="O42" s="39">
        <f t="shared" si="5"/>
        <v>515</v>
      </c>
      <c r="P42" s="45"/>
      <c r="Q42" s="38">
        <v>513</v>
      </c>
      <c r="R42" s="37"/>
      <c r="S42" s="34">
        <v>476</v>
      </c>
      <c r="T42" s="37">
        <v>477</v>
      </c>
      <c r="U42" s="38">
        <v>534</v>
      </c>
      <c r="V42" s="37">
        <v>502</v>
      </c>
      <c r="W42" s="34"/>
      <c r="X42" s="37"/>
      <c r="Y42" s="38"/>
      <c r="Z42" s="39">
        <f t="shared" si="6"/>
        <v>500.4</v>
      </c>
      <c r="AA42" s="39">
        <f t="shared" si="7"/>
        <v>504.57142857142856</v>
      </c>
      <c r="AB42" s="40">
        <f t="shared" si="8"/>
        <v>3532</v>
      </c>
      <c r="AC42" s="41">
        <f t="shared" si="9"/>
        <v>7</v>
      </c>
    </row>
    <row r="43" spans="1:29" ht="12.75">
      <c r="A43" s="30" t="s">
        <v>94</v>
      </c>
      <c r="B43" s="31" t="s">
        <v>95</v>
      </c>
      <c r="C43" s="32">
        <v>1166</v>
      </c>
      <c r="D43" s="33" t="s">
        <v>28</v>
      </c>
      <c r="E43" s="44">
        <v>503</v>
      </c>
      <c r="F43" s="70"/>
      <c r="G43" s="34"/>
      <c r="H43" s="34"/>
      <c r="I43" s="37"/>
      <c r="J43" s="37"/>
      <c r="K43" s="38"/>
      <c r="L43" s="34"/>
      <c r="M43" s="37"/>
      <c r="N43" s="34"/>
      <c r="O43" s="39">
        <f t="shared" si="5"/>
        <v>503</v>
      </c>
      <c r="P43" s="44"/>
      <c r="Q43" s="70"/>
      <c r="R43" s="34"/>
      <c r="S43" s="34"/>
      <c r="T43" s="37"/>
      <c r="U43" s="70"/>
      <c r="V43" s="34"/>
      <c r="W43" s="34"/>
      <c r="X43" s="37"/>
      <c r="Y43" s="70"/>
      <c r="Z43" s="39" t="e">
        <f t="shared" si="6"/>
        <v>#DIV/0!</v>
      </c>
      <c r="AA43" s="39">
        <f t="shared" si="7"/>
        <v>503</v>
      </c>
      <c r="AB43" s="40">
        <f t="shared" si="8"/>
        <v>503</v>
      </c>
      <c r="AC43" s="41">
        <f t="shared" si="9"/>
        <v>1</v>
      </c>
    </row>
    <row r="44" spans="1:29" ht="12.75">
      <c r="A44" s="30" t="s">
        <v>96</v>
      </c>
      <c r="B44" s="31" t="s">
        <v>97</v>
      </c>
      <c r="C44" s="32">
        <v>1428</v>
      </c>
      <c r="D44" s="49" t="s">
        <v>25</v>
      </c>
      <c r="E44" s="45">
        <v>497</v>
      </c>
      <c r="F44" s="70"/>
      <c r="G44" s="34"/>
      <c r="H44" s="34"/>
      <c r="I44" s="34"/>
      <c r="J44" s="37"/>
      <c r="K44" s="38"/>
      <c r="L44" s="34"/>
      <c r="M44" s="37"/>
      <c r="N44" s="34"/>
      <c r="O44" s="72">
        <f t="shared" si="5"/>
        <v>497</v>
      </c>
      <c r="P44" s="45">
        <v>468</v>
      </c>
      <c r="Q44" s="70"/>
      <c r="R44" s="34"/>
      <c r="S44" s="34"/>
      <c r="T44" s="34">
        <v>490</v>
      </c>
      <c r="U44" s="70">
        <v>463</v>
      </c>
      <c r="V44" s="34">
        <v>561</v>
      </c>
      <c r="W44" s="34">
        <v>535</v>
      </c>
      <c r="X44" s="34"/>
      <c r="Y44" s="70"/>
      <c r="Z44" s="72">
        <f t="shared" si="6"/>
        <v>503.4</v>
      </c>
      <c r="AA44" s="72">
        <f t="shared" si="7"/>
        <v>502.3333333333333</v>
      </c>
      <c r="AB44" s="84">
        <f t="shared" si="8"/>
        <v>3014</v>
      </c>
      <c r="AC44" s="85">
        <f t="shared" si="9"/>
        <v>6</v>
      </c>
    </row>
    <row r="45" spans="1:29" ht="12.75">
      <c r="A45" s="30" t="s">
        <v>98</v>
      </c>
      <c r="B45" s="31" t="s">
        <v>99</v>
      </c>
      <c r="C45" s="32">
        <v>1958</v>
      </c>
      <c r="D45" s="33" t="s">
        <v>33</v>
      </c>
      <c r="E45" s="45"/>
      <c r="F45" s="48"/>
      <c r="G45" s="44"/>
      <c r="H45" s="45"/>
      <c r="I45" s="44">
        <v>499</v>
      </c>
      <c r="J45" s="37"/>
      <c r="K45" s="38"/>
      <c r="L45" s="34"/>
      <c r="M45" s="37"/>
      <c r="N45" s="34"/>
      <c r="O45" s="67">
        <f t="shared" si="5"/>
        <v>499</v>
      </c>
      <c r="P45" s="45">
        <v>474</v>
      </c>
      <c r="Q45" s="48"/>
      <c r="R45" s="44">
        <v>512</v>
      </c>
      <c r="S45" s="45"/>
      <c r="T45" s="44"/>
      <c r="U45" s="48">
        <v>518</v>
      </c>
      <c r="V45" s="44"/>
      <c r="W45" s="45"/>
      <c r="X45" s="44"/>
      <c r="Y45" s="48"/>
      <c r="Z45" s="67">
        <f t="shared" si="6"/>
        <v>501.3333333333333</v>
      </c>
      <c r="AA45" s="67">
        <f t="shared" si="7"/>
        <v>500.75</v>
      </c>
      <c r="AB45" s="68">
        <f t="shared" si="8"/>
        <v>2003</v>
      </c>
      <c r="AC45" s="69">
        <f t="shared" si="9"/>
        <v>4</v>
      </c>
    </row>
    <row r="46" spans="1:29" ht="12.75">
      <c r="A46" s="30" t="s">
        <v>100</v>
      </c>
      <c r="B46" s="46" t="s">
        <v>101</v>
      </c>
      <c r="C46" s="32">
        <v>6027</v>
      </c>
      <c r="D46" s="33" t="s">
        <v>38</v>
      </c>
      <c r="E46" s="44"/>
      <c r="F46" s="38"/>
      <c r="G46" s="37"/>
      <c r="H46" s="34"/>
      <c r="I46" s="34"/>
      <c r="J46" s="37"/>
      <c r="K46" s="38"/>
      <c r="L46" s="34"/>
      <c r="M46" s="37"/>
      <c r="N46" s="34"/>
      <c r="O46" s="39" t="e">
        <f t="shared" si="5"/>
        <v>#DIV/0!</v>
      </c>
      <c r="P46" s="44">
        <v>499</v>
      </c>
      <c r="Q46" s="38"/>
      <c r="R46" s="37"/>
      <c r="S46" s="34"/>
      <c r="T46" s="34"/>
      <c r="U46" s="38"/>
      <c r="V46" s="37"/>
      <c r="W46" s="34"/>
      <c r="X46" s="34"/>
      <c r="Y46" s="38"/>
      <c r="Z46" s="39">
        <f t="shared" si="6"/>
        <v>499</v>
      </c>
      <c r="AA46" s="39">
        <f t="shared" si="7"/>
        <v>499</v>
      </c>
      <c r="AB46" s="40">
        <f t="shared" si="8"/>
        <v>499</v>
      </c>
      <c r="AC46" s="41">
        <f t="shared" si="9"/>
        <v>1</v>
      </c>
    </row>
    <row r="47" spans="1:29" ht="12.75">
      <c r="A47" s="30" t="s">
        <v>102</v>
      </c>
      <c r="B47" s="46" t="s">
        <v>103</v>
      </c>
      <c r="C47" s="32">
        <v>6059</v>
      </c>
      <c r="D47" s="49" t="s">
        <v>25</v>
      </c>
      <c r="E47" s="45">
        <v>491</v>
      </c>
      <c r="F47" s="35"/>
      <c r="G47" s="36"/>
      <c r="H47" s="36"/>
      <c r="I47" s="36"/>
      <c r="J47" s="37"/>
      <c r="K47" s="38">
        <v>477</v>
      </c>
      <c r="L47" s="34">
        <v>526</v>
      </c>
      <c r="M47" s="37"/>
      <c r="N47" s="34">
        <v>467</v>
      </c>
      <c r="O47" s="39">
        <f t="shared" si="5"/>
        <v>490.25</v>
      </c>
      <c r="P47" s="45">
        <v>434</v>
      </c>
      <c r="Q47" s="35">
        <v>466</v>
      </c>
      <c r="R47" s="36">
        <v>499</v>
      </c>
      <c r="S47" s="36"/>
      <c r="T47" s="36">
        <v>537</v>
      </c>
      <c r="U47" s="35"/>
      <c r="V47" s="36">
        <v>507</v>
      </c>
      <c r="W47" s="36">
        <v>528</v>
      </c>
      <c r="X47" s="36"/>
      <c r="Y47" s="35">
        <v>546</v>
      </c>
      <c r="Z47" s="39">
        <f t="shared" si="6"/>
        <v>502.42857142857144</v>
      </c>
      <c r="AA47" s="39">
        <f t="shared" si="7"/>
        <v>498</v>
      </c>
      <c r="AB47" s="40">
        <f t="shared" si="8"/>
        <v>5478</v>
      </c>
      <c r="AC47" s="41">
        <f t="shared" si="9"/>
        <v>11</v>
      </c>
    </row>
    <row r="48" spans="1:29" ht="12.75">
      <c r="A48" s="30" t="s">
        <v>104</v>
      </c>
      <c r="B48" s="46" t="s">
        <v>105</v>
      </c>
      <c r="C48" s="32">
        <v>6129</v>
      </c>
      <c r="D48" s="86" t="s">
        <v>25</v>
      </c>
      <c r="E48" s="45">
        <v>487</v>
      </c>
      <c r="F48" s="38">
        <v>488</v>
      </c>
      <c r="G48" s="38">
        <v>503</v>
      </c>
      <c r="H48" s="34"/>
      <c r="I48" s="34">
        <v>460</v>
      </c>
      <c r="J48" s="37"/>
      <c r="K48" s="38"/>
      <c r="L48" s="34"/>
      <c r="M48" s="37"/>
      <c r="N48" s="34"/>
      <c r="O48" s="87">
        <f t="shared" si="5"/>
        <v>484.5</v>
      </c>
      <c r="P48" s="45"/>
      <c r="Q48" s="38"/>
      <c r="R48" s="38"/>
      <c r="S48" s="34">
        <v>521</v>
      </c>
      <c r="T48" s="34"/>
      <c r="U48" s="38">
        <v>481</v>
      </c>
      <c r="V48" s="38"/>
      <c r="W48" s="34"/>
      <c r="X48" s="34"/>
      <c r="Y48" s="38"/>
      <c r="Z48" s="87">
        <f t="shared" si="6"/>
        <v>501</v>
      </c>
      <c r="AA48" s="87">
        <f t="shared" si="7"/>
        <v>490</v>
      </c>
      <c r="AB48" s="88">
        <f t="shared" si="8"/>
        <v>2940</v>
      </c>
      <c r="AC48" s="89">
        <f t="shared" si="9"/>
        <v>6</v>
      </c>
    </row>
    <row r="49" spans="1:29" ht="12.75">
      <c r="A49" s="30" t="s">
        <v>106</v>
      </c>
      <c r="B49" s="90" t="s">
        <v>107</v>
      </c>
      <c r="C49" s="91">
        <v>1320</v>
      </c>
      <c r="D49" s="92" t="s">
        <v>53</v>
      </c>
      <c r="E49" s="37">
        <v>471</v>
      </c>
      <c r="F49" s="38"/>
      <c r="G49" s="81"/>
      <c r="H49" s="79">
        <v>429</v>
      </c>
      <c r="I49" s="79">
        <v>467</v>
      </c>
      <c r="J49" s="37"/>
      <c r="K49" s="38">
        <v>503</v>
      </c>
      <c r="L49" s="34"/>
      <c r="M49" s="37">
        <v>510</v>
      </c>
      <c r="N49" s="34">
        <v>461</v>
      </c>
      <c r="O49" s="93">
        <f t="shared" si="5"/>
        <v>473.5</v>
      </c>
      <c r="P49" s="37"/>
      <c r="Q49" s="38">
        <v>480</v>
      </c>
      <c r="R49" s="81">
        <v>504</v>
      </c>
      <c r="S49" s="79"/>
      <c r="T49" s="79">
        <v>490</v>
      </c>
      <c r="U49" s="38"/>
      <c r="V49" s="81"/>
      <c r="W49" s="79">
        <v>555</v>
      </c>
      <c r="X49" s="79"/>
      <c r="Y49" s="38">
        <v>487</v>
      </c>
      <c r="Z49" s="93">
        <f t="shared" si="6"/>
        <v>503.2</v>
      </c>
      <c r="AA49" s="93">
        <f t="shared" si="7"/>
        <v>487</v>
      </c>
      <c r="AB49" s="94">
        <f t="shared" si="8"/>
        <v>5357</v>
      </c>
      <c r="AC49" s="95">
        <f t="shared" si="9"/>
        <v>11</v>
      </c>
    </row>
    <row r="50" spans="1:29" ht="12.75">
      <c r="A50" s="30" t="s">
        <v>108</v>
      </c>
      <c r="B50" s="31" t="s">
        <v>109</v>
      </c>
      <c r="C50" s="32">
        <v>1192</v>
      </c>
      <c r="D50" s="33" t="s">
        <v>33</v>
      </c>
      <c r="E50" s="45">
        <v>466</v>
      </c>
      <c r="F50" s="38"/>
      <c r="G50" s="37"/>
      <c r="H50" s="34"/>
      <c r="I50" s="37"/>
      <c r="J50" s="37">
        <v>496</v>
      </c>
      <c r="K50" s="38"/>
      <c r="L50" s="34"/>
      <c r="M50" s="37"/>
      <c r="N50" s="34">
        <v>509</v>
      </c>
      <c r="O50" s="39">
        <f t="shared" si="5"/>
        <v>490.3333333333333</v>
      </c>
      <c r="P50" s="45">
        <v>459</v>
      </c>
      <c r="Q50" s="38"/>
      <c r="R50" s="37"/>
      <c r="S50" s="34"/>
      <c r="T50" s="37">
        <v>485</v>
      </c>
      <c r="U50" s="38"/>
      <c r="V50" s="37"/>
      <c r="W50" s="34"/>
      <c r="X50" s="37"/>
      <c r="Y50" s="38"/>
      <c r="Z50" s="39">
        <f t="shared" si="6"/>
        <v>472</v>
      </c>
      <c r="AA50" s="39">
        <f t="shared" si="7"/>
        <v>483</v>
      </c>
      <c r="AB50" s="40">
        <f t="shared" si="8"/>
        <v>2415</v>
      </c>
      <c r="AC50" s="41">
        <f t="shared" si="9"/>
        <v>5</v>
      </c>
    </row>
    <row r="51" spans="1:29" ht="12.75">
      <c r="A51" s="30" t="s">
        <v>110</v>
      </c>
      <c r="B51" s="31" t="s">
        <v>111</v>
      </c>
      <c r="C51" s="32">
        <v>1223</v>
      </c>
      <c r="D51" s="33" t="s">
        <v>38</v>
      </c>
      <c r="E51" s="44"/>
      <c r="F51" s="48"/>
      <c r="G51" s="45"/>
      <c r="H51" s="45"/>
      <c r="I51" s="44"/>
      <c r="J51" s="37"/>
      <c r="K51" s="38"/>
      <c r="L51" s="34"/>
      <c r="M51" s="37"/>
      <c r="N51" s="34"/>
      <c r="O51" s="39" t="e">
        <f t="shared" si="5"/>
        <v>#DIV/0!</v>
      </c>
      <c r="P51" s="44"/>
      <c r="Q51" s="48"/>
      <c r="R51" s="45">
        <v>489</v>
      </c>
      <c r="S51" s="45"/>
      <c r="T51" s="44">
        <v>495</v>
      </c>
      <c r="U51" s="48"/>
      <c r="V51" s="45">
        <v>462</v>
      </c>
      <c r="W51" s="45"/>
      <c r="X51" s="44"/>
      <c r="Y51" s="48"/>
      <c r="Z51" s="39">
        <f t="shared" si="6"/>
        <v>482</v>
      </c>
      <c r="AA51" s="39">
        <f t="shared" si="7"/>
        <v>482</v>
      </c>
      <c r="AB51" s="40">
        <f t="shared" si="8"/>
        <v>1446</v>
      </c>
      <c r="AC51" s="41">
        <f t="shared" si="9"/>
        <v>3</v>
      </c>
    </row>
    <row r="52" spans="1:29" ht="12.75">
      <c r="A52" s="30" t="s">
        <v>112</v>
      </c>
      <c r="B52" s="31" t="s">
        <v>113</v>
      </c>
      <c r="C52" s="32">
        <v>2107</v>
      </c>
      <c r="D52" s="33" t="s">
        <v>25</v>
      </c>
      <c r="E52" s="45"/>
      <c r="F52" s="48"/>
      <c r="G52" s="44"/>
      <c r="H52" s="45"/>
      <c r="I52" s="44"/>
      <c r="J52" s="37"/>
      <c r="K52" s="38"/>
      <c r="L52" s="34"/>
      <c r="M52" s="37">
        <v>481</v>
      </c>
      <c r="N52" s="34"/>
      <c r="O52" s="39">
        <f t="shared" si="5"/>
        <v>481</v>
      </c>
      <c r="P52" s="45"/>
      <c r="Q52" s="48"/>
      <c r="R52" s="44"/>
      <c r="S52" s="45"/>
      <c r="T52" s="44"/>
      <c r="U52" s="48"/>
      <c r="V52" s="44"/>
      <c r="W52" s="45"/>
      <c r="X52" s="44"/>
      <c r="Y52" s="48"/>
      <c r="Z52" s="39" t="e">
        <f t="shared" si="6"/>
        <v>#DIV/0!</v>
      </c>
      <c r="AA52" s="39">
        <f t="shared" si="7"/>
        <v>481</v>
      </c>
      <c r="AB52" s="40">
        <f t="shared" si="8"/>
        <v>481</v>
      </c>
      <c r="AC52" s="41">
        <f t="shared" si="9"/>
        <v>1</v>
      </c>
    </row>
    <row r="53" spans="1:29" ht="12.75">
      <c r="A53" s="30" t="s">
        <v>114</v>
      </c>
      <c r="B53" s="31" t="s">
        <v>115</v>
      </c>
      <c r="C53" s="32">
        <v>1028</v>
      </c>
      <c r="D53" s="33" t="s">
        <v>28</v>
      </c>
      <c r="E53" s="44"/>
      <c r="F53" s="47">
        <v>472</v>
      </c>
      <c r="G53" s="44"/>
      <c r="H53" s="45">
        <v>450</v>
      </c>
      <c r="I53" s="44">
        <v>469</v>
      </c>
      <c r="J53" s="37"/>
      <c r="K53" s="38"/>
      <c r="L53" s="34"/>
      <c r="M53" s="37">
        <v>508</v>
      </c>
      <c r="N53" s="34"/>
      <c r="O53" s="39">
        <f t="shared" si="5"/>
        <v>474.75</v>
      </c>
      <c r="P53" s="44"/>
      <c r="Q53" s="47"/>
      <c r="R53" s="44"/>
      <c r="S53" s="45"/>
      <c r="T53" s="44">
        <v>481</v>
      </c>
      <c r="U53" s="47"/>
      <c r="V53" s="44"/>
      <c r="W53" s="45">
        <v>485</v>
      </c>
      <c r="X53" s="44"/>
      <c r="Y53" s="47"/>
      <c r="Z53" s="39">
        <f t="shared" si="6"/>
        <v>483</v>
      </c>
      <c r="AA53" s="39">
        <f t="shared" si="7"/>
        <v>477.5</v>
      </c>
      <c r="AB53" s="40">
        <f t="shared" si="8"/>
        <v>2865</v>
      </c>
      <c r="AC53" s="41">
        <f t="shared" si="9"/>
        <v>6</v>
      </c>
    </row>
    <row r="54" spans="1:29" ht="12.75">
      <c r="A54" s="30" t="s">
        <v>116</v>
      </c>
      <c r="B54" s="31" t="s">
        <v>117</v>
      </c>
      <c r="C54" s="32">
        <v>1060</v>
      </c>
      <c r="D54" s="33" t="s">
        <v>38</v>
      </c>
      <c r="E54" s="44"/>
      <c r="F54" s="48"/>
      <c r="G54" s="44"/>
      <c r="H54" s="45"/>
      <c r="I54" s="45"/>
      <c r="J54" s="37"/>
      <c r="K54" s="38"/>
      <c r="L54" s="34"/>
      <c r="M54" s="37"/>
      <c r="N54" s="34"/>
      <c r="O54" s="39" t="e">
        <f t="shared" si="5"/>
        <v>#DIV/0!</v>
      </c>
      <c r="P54" s="44"/>
      <c r="Q54" s="48">
        <v>471</v>
      </c>
      <c r="R54" s="44"/>
      <c r="S54" s="45"/>
      <c r="T54" s="45"/>
      <c r="U54" s="48"/>
      <c r="V54" s="44"/>
      <c r="W54" s="45"/>
      <c r="X54" s="45"/>
      <c r="Y54" s="48"/>
      <c r="Z54" s="39">
        <f t="shared" si="6"/>
        <v>471</v>
      </c>
      <c r="AA54" s="39">
        <f t="shared" si="7"/>
        <v>471</v>
      </c>
      <c r="AB54" s="40">
        <f t="shared" si="8"/>
        <v>471</v>
      </c>
      <c r="AC54" s="41">
        <f t="shared" si="9"/>
        <v>1</v>
      </c>
    </row>
    <row r="55" spans="1:29" ht="12.75">
      <c r="A55" s="30" t="s">
        <v>118</v>
      </c>
      <c r="B55" s="31" t="s">
        <v>119</v>
      </c>
      <c r="C55" s="32"/>
      <c r="D55" s="33" t="s">
        <v>33</v>
      </c>
      <c r="E55" s="45"/>
      <c r="F55" s="48"/>
      <c r="G55" s="44"/>
      <c r="H55" s="45"/>
      <c r="I55" s="50"/>
      <c r="J55" s="37"/>
      <c r="K55" s="38"/>
      <c r="L55" s="34"/>
      <c r="M55" s="37"/>
      <c r="N55" s="34">
        <v>470</v>
      </c>
      <c r="O55" s="39">
        <f t="shared" si="5"/>
        <v>470</v>
      </c>
      <c r="P55" s="45"/>
      <c r="Q55" s="48"/>
      <c r="R55" s="44"/>
      <c r="S55" s="45"/>
      <c r="T55" s="50"/>
      <c r="U55" s="48"/>
      <c r="V55" s="44"/>
      <c r="W55" s="45"/>
      <c r="X55" s="50"/>
      <c r="Y55" s="48"/>
      <c r="Z55" s="39" t="e">
        <f t="shared" si="6"/>
        <v>#DIV/0!</v>
      </c>
      <c r="AA55" s="39">
        <f t="shared" si="7"/>
        <v>470</v>
      </c>
      <c r="AB55" s="40">
        <f t="shared" si="8"/>
        <v>470</v>
      </c>
      <c r="AC55" s="41">
        <f t="shared" si="9"/>
        <v>1</v>
      </c>
    </row>
    <row r="56" spans="1:29" ht="12.75">
      <c r="A56" s="30" t="s">
        <v>120</v>
      </c>
      <c r="B56" s="31" t="s">
        <v>121</v>
      </c>
      <c r="C56" s="32">
        <v>1473</v>
      </c>
      <c r="D56" s="33" t="s">
        <v>53</v>
      </c>
      <c r="E56" s="45"/>
      <c r="F56" s="42"/>
      <c r="G56" s="44">
        <v>419</v>
      </c>
      <c r="H56" s="44"/>
      <c r="I56" s="44"/>
      <c r="J56" s="37"/>
      <c r="K56" s="38">
        <v>446</v>
      </c>
      <c r="L56" s="34"/>
      <c r="M56" s="37"/>
      <c r="N56" s="34">
        <v>463</v>
      </c>
      <c r="O56" s="39">
        <f t="shared" si="5"/>
        <v>442.6666666666667</v>
      </c>
      <c r="P56" s="45"/>
      <c r="Q56" s="42">
        <v>516</v>
      </c>
      <c r="R56" s="44">
        <v>380</v>
      </c>
      <c r="S56" s="44">
        <v>524</v>
      </c>
      <c r="T56" s="44"/>
      <c r="U56" s="42">
        <v>479</v>
      </c>
      <c r="V56" s="44">
        <v>452</v>
      </c>
      <c r="W56" s="44">
        <v>534</v>
      </c>
      <c r="X56" s="44">
        <v>485</v>
      </c>
      <c r="Y56" s="42">
        <v>450</v>
      </c>
      <c r="Z56" s="39">
        <f t="shared" si="6"/>
        <v>477.5</v>
      </c>
      <c r="AA56" s="39">
        <f t="shared" si="7"/>
        <v>468</v>
      </c>
      <c r="AB56" s="40">
        <f t="shared" si="8"/>
        <v>5148</v>
      </c>
      <c r="AC56" s="41">
        <f t="shared" si="9"/>
        <v>11</v>
      </c>
    </row>
    <row r="57" spans="1:29" ht="12.75">
      <c r="A57" s="30" t="s">
        <v>122</v>
      </c>
      <c r="B57" s="31" t="s">
        <v>123</v>
      </c>
      <c r="C57" s="32">
        <v>1287</v>
      </c>
      <c r="D57" s="33" t="s">
        <v>38</v>
      </c>
      <c r="E57" s="44"/>
      <c r="F57" s="48"/>
      <c r="G57" s="44">
        <v>479</v>
      </c>
      <c r="H57" s="44">
        <v>501</v>
      </c>
      <c r="I57" s="45">
        <v>472</v>
      </c>
      <c r="J57" s="37">
        <v>488</v>
      </c>
      <c r="K57" s="38">
        <v>518</v>
      </c>
      <c r="L57" s="34"/>
      <c r="M57" s="37"/>
      <c r="N57" s="34">
        <v>491</v>
      </c>
      <c r="O57" s="39">
        <f t="shared" si="5"/>
        <v>491.5</v>
      </c>
      <c r="P57" s="44">
        <v>444</v>
      </c>
      <c r="Q57" s="48">
        <v>398</v>
      </c>
      <c r="R57" s="44"/>
      <c r="S57" s="44">
        <v>426</v>
      </c>
      <c r="T57" s="45"/>
      <c r="U57" s="48"/>
      <c r="V57" s="44"/>
      <c r="W57" s="44"/>
      <c r="X57" s="45">
        <v>409</v>
      </c>
      <c r="Y57" s="48"/>
      <c r="Z57" s="39">
        <f t="shared" si="6"/>
        <v>419.25</v>
      </c>
      <c r="AA57" s="39">
        <f t="shared" si="7"/>
        <v>462.6</v>
      </c>
      <c r="AB57" s="40">
        <f t="shared" si="8"/>
        <v>4626</v>
      </c>
      <c r="AC57" s="41">
        <f t="shared" si="9"/>
        <v>10</v>
      </c>
    </row>
    <row r="58" spans="1:29" ht="12.75">
      <c r="A58" s="30" t="s">
        <v>124</v>
      </c>
      <c r="B58" s="46" t="s">
        <v>125</v>
      </c>
      <c r="C58" s="32">
        <v>6091</v>
      </c>
      <c r="D58" s="33" t="s">
        <v>38</v>
      </c>
      <c r="E58" s="44">
        <v>431</v>
      </c>
      <c r="F58" s="48"/>
      <c r="G58" s="44"/>
      <c r="H58" s="45">
        <v>433</v>
      </c>
      <c r="I58" s="44"/>
      <c r="J58" s="37"/>
      <c r="K58" s="38"/>
      <c r="L58" s="34"/>
      <c r="M58" s="37"/>
      <c r="N58" s="34">
        <v>477</v>
      </c>
      <c r="O58" s="39">
        <f t="shared" si="5"/>
        <v>447</v>
      </c>
      <c r="P58" s="44"/>
      <c r="Q58" s="48">
        <v>492</v>
      </c>
      <c r="R58" s="44">
        <v>446</v>
      </c>
      <c r="S58" s="45"/>
      <c r="T58" s="44"/>
      <c r="U58" s="48"/>
      <c r="V58" s="44">
        <v>488</v>
      </c>
      <c r="W58" s="45"/>
      <c r="X58" s="44"/>
      <c r="Y58" s="48"/>
      <c r="Z58" s="39">
        <f t="shared" si="6"/>
        <v>475.3333333333333</v>
      </c>
      <c r="AA58" s="39">
        <f t="shared" si="7"/>
        <v>461.1666666666667</v>
      </c>
      <c r="AB58" s="40">
        <f t="shared" si="8"/>
        <v>2767</v>
      </c>
      <c r="AC58" s="41">
        <f t="shared" si="9"/>
        <v>6</v>
      </c>
    </row>
    <row r="59" spans="1:29" ht="12.75">
      <c r="A59" s="30" t="s">
        <v>126</v>
      </c>
      <c r="B59" s="31" t="s">
        <v>127</v>
      </c>
      <c r="C59" s="32">
        <v>1149</v>
      </c>
      <c r="D59" s="49" t="s">
        <v>53</v>
      </c>
      <c r="E59" s="45"/>
      <c r="F59" s="48"/>
      <c r="G59" s="45"/>
      <c r="H59" s="44"/>
      <c r="I59" s="45"/>
      <c r="J59" s="37">
        <v>461</v>
      </c>
      <c r="K59" s="38"/>
      <c r="L59" s="34"/>
      <c r="M59" s="37"/>
      <c r="N59" s="34"/>
      <c r="O59" s="39">
        <f t="shared" si="5"/>
        <v>461</v>
      </c>
      <c r="P59" s="45"/>
      <c r="Q59" s="48"/>
      <c r="R59" s="45"/>
      <c r="S59" s="44"/>
      <c r="T59" s="45"/>
      <c r="U59" s="48"/>
      <c r="V59" s="45"/>
      <c r="W59" s="44"/>
      <c r="X59" s="45"/>
      <c r="Y59" s="48"/>
      <c r="Z59" s="39" t="e">
        <f t="shared" si="6"/>
        <v>#DIV/0!</v>
      </c>
      <c r="AA59" s="39">
        <f t="shared" si="7"/>
        <v>461</v>
      </c>
      <c r="AB59" s="40">
        <f t="shared" si="8"/>
        <v>461</v>
      </c>
      <c r="AC59" s="41">
        <f t="shared" si="9"/>
        <v>1</v>
      </c>
    </row>
    <row r="60" spans="1:29" ht="12.75">
      <c r="A60" s="30" t="s">
        <v>128</v>
      </c>
      <c r="B60" s="31" t="s">
        <v>129</v>
      </c>
      <c r="C60" s="32">
        <v>1922</v>
      </c>
      <c r="D60" s="33" t="s">
        <v>53</v>
      </c>
      <c r="E60" s="45"/>
      <c r="F60" s="42"/>
      <c r="G60" s="44"/>
      <c r="H60" s="44"/>
      <c r="I60" s="44">
        <v>460</v>
      </c>
      <c r="J60" s="37"/>
      <c r="K60" s="38"/>
      <c r="L60" s="34"/>
      <c r="M60" s="37"/>
      <c r="N60" s="34"/>
      <c r="O60" s="39">
        <f t="shared" si="5"/>
        <v>460</v>
      </c>
      <c r="P60" s="45"/>
      <c r="Q60" s="42"/>
      <c r="R60" s="44"/>
      <c r="S60" s="44"/>
      <c r="T60" s="44"/>
      <c r="U60" s="42"/>
      <c r="V60" s="44"/>
      <c r="W60" s="44"/>
      <c r="X60" s="44"/>
      <c r="Y60" s="42"/>
      <c r="Z60" s="39" t="e">
        <f t="shared" si="6"/>
        <v>#DIV/0!</v>
      </c>
      <c r="AA60" s="39">
        <f t="shared" si="7"/>
        <v>460</v>
      </c>
      <c r="AB60" s="40">
        <f t="shared" si="8"/>
        <v>460</v>
      </c>
      <c r="AC60" s="41">
        <f t="shared" si="9"/>
        <v>1</v>
      </c>
    </row>
    <row r="61" spans="1:29" ht="12.75">
      <c r="A61" s="30" t="s">
        <v>130</v>
      </c>
      <c r="B61" s="31" t="s">
        <v>131</v>
      </c>
      <c r="C61" s="32">
        <v>1458</v>
      </c>
      <c r="D61" s="33" t="s">
        <v>53</v>
      </c>
      <c r="E61" s="44">
        <v>437</v>
      </c>
      <c r="F61" s="47">
        <v>445</v>
      </c>
      <c r="G61" s="43">
        <v>456</v>
      </c>
      <c r="H61" s="43">
        <v>434</v>
      </c>
      <c r="I61" s="43">
        <v>472</v>
      </c>
      <c r="J61" s="37">
        <v>487</v>
      </c>
      <c r="K61" s="38">
        <v>431</v>
      </c>
      <c r="L61" s="34">
        <v>505</v>
      </c>
      <c r="M61" s="37">
        <v>460</v>
      </c>
      <c r="N61" s="34">
        <v>437</v>
      </c>
      <c r="O61" s="39">
        <f t="shared" si="5"/>
        <v>456.4</v>
      </c>
      <c r="P61" s="44">
        <v>474</v>
      </c>
      <c r="Q61" s="47"/>
      <c r="R61" s="43">
        <v>456</v>
      </c>
      <c r="S61" s="43">
        <v>471</v>
      </c>
      <c r="T61" s="43">
        <v>463</v>
      </c>
      <c r="U61" s="47">
        <v>474</v>
      </c>
      <c r="V61" s="43">
        <v>413</v>
      </c>
      <c r="W61" s="43">
        <v>448</v>
      </c>
      <c r="X61" s="43">
        <v>464</v>
      </c>
      <c r="Y61" s="47">
        <v>478</v>
      </c>
      <c r="Z61" s="39">
        <f t="shared" si="6"/>
        <v>460.1111111111111</v>
      </c>
      <c r="AA61" s="39">
        <f t="shared" si="7"/>
        <v>458.1578947368421</v>
      </c>
      <c r="AB61" s="40">
        <f t="shared" si="8"/>
        <v>8705</v>
      </c>
      <c r="AC61" s="41">
        <f t="shared" si="9"/>
        <v>19</v>
      </c>
    </row>
    <row r="62" spans="1:29" ht="12.75">
      <c r="A62" s="30" t="s">
        <v>132</v>
      </c>
      <c r="B62" s="31" t="s">
        <v>133</v>
      </c>
      <c r="C62" s="32">
        <v>1010</v>
      </c>
      <c r="D62" s="33" t="s">
        <v>53</v>
      </c>
      <c r="E62" s="45">
        <v>466</v>
      </c>
      <c r="F62" s="42">
        <v>429</v>
      </c>
      <c r="G62" s="45">
        <v>460</v>
      </c>
      <c r="H62" s="45">
        <v>436</v>
      </c>
      <c r="I62" s="45">
        <v>399</v>
      </c>
      <c r="J62" s="37">
        <v>457</v>
      </c>
      <c r="K62" s="38"/>
      <c r="L62" s="34">
        <v>445</v>
      </c>
      <c r="M62" s="37"/>
      <c r="N62" s="34"/>
      <c r="O62" s="39">
        <f t="shared" si="5"/>
        <v>441.7142857142857</v>
      </c>
      <c r="P62" s="45">
        <v>452</v>
      </c>
      <c r="Q62" s="42">
        <v>422</v>
      </c>
      <c r="R62" s="45"/>
      <c r="S62" s="45">
        <v>419</v>
      </c>
      <c r="T62" s="45">
        <v>486</v>
      </c>
      <c r="U62" s="42">
        <v>489</v>
      </c>
      <c r="V62" s="45">
        <v>439</v>
      </c>
      <c r="W62" s="45">
        <v>474</v>
      </c>
      <c r="X62" s="45">
        <v>517</v>
      </c>
      <c r="Y62" s="42">
        <v>466</v>
      </c>
      <c r="Z62" s="39">
        <f t="shared" si="6"/>
        <v>462.6666666666667</v>
      </c>
      <c r="AA62" s="39">
        <f t="shared" si="7"/>
        <v>453.5</v>
      </c>
      <c r="AB62" s="40">
        <f t="shared" si="8"/>
        <v>7256</v>
      </c>
      <c r="AC62" s="41">
        <f t="shared" si="9"/>
        <v>16</v>
      </c>
    </row>
    <row r="63" spans="1:29" ht="12.75">
      <c r="A63" s="30" t="s">
        <v>134</v>
      </c>
      <c r="B63" s="31" t="s">
        <v>135</v>
      </c>
      <c r="C63" s="32">
        <v>1317</v>
      </c>
      <c r="D63" s="49" t="s">
        <v>25</v>
      </c>
      <c r="E63" s="45"/>
      <c r="F63" s="48"/>
      <c r="G63" s="43"/>
      <c r="H63" s="45"/>
      <c r="I63" s="44"/>
      <c r="J63" s="37">
        <v>476</v>
      </c>
      <c r="K63" s="38"/>
      <c r="L63" s="34"/>
      <c r="M63" s="37"/>
      <c r="N63" s="34"/>
      <c r="O63" s="39">
        <f t="shared" si="5"/>
        <v>476</v>
      </c>
      <c r="P63" s="45">
        <v>416</v>
      </c>
      <c r="Q63" s="48"/>
      <c r="R63" s="43"/>
      <c r="S63" s="45"/>
      <c r="T63" s="44"/>
      <c r="U63" s="48"/>
      <c r="V63" s="43"/>
      <c r="W63" s="45"/>
      <c r="X63" s="44"/>
      <c r="Y63" s="48"/>
      <c r="Z63" s="39">
        <f t="shared" si="6"/>
        <v>416</v>
      </c>
      <c r="AA63" s="39">
        <f t="shared" si="7"/>
        <v>446</v>
      </c>
      <c r="AB63" s="40">
        <f t="shared" si="8"/>
        <v>892</v>
      </c>
      <c r="AC63" s="41">
        <f t="shared" si="9"/>
        <v>2</v>
      </c>
    </row>
    <row r="64" spans="1:29" ht="12.75">
      <c r="A64" s="30" t="s">
        <v>136</v>
      </c>
      <c r="B64" s="46" t="s">
        <v>137</v>
      </c>
      <c r="C64" s="32">
        <v>6056</v>
      </c>
      <c r="D64" s="33" t="s">
        <v>33</v>
      </c>
      <c r="E64" s="45"/>
      <c r="F64" s="48"/>
      <c r="G64" s="44"/>
      <c r="H64" s="44"/>
      <c r="I64" s="66"/>
      <c r="J64" s="37"/>
      <c r="K64" s="38"/>
      <c r="L64" s="34"/>
      <c r="M64" s="37"/>
      <c r="N64" s="34">
        <v>442</v>
      </c>
      <c r="O64" s="39">
        <f t="shared" si="5"/>
        <v>442</v>
      </c>
      <c r="P64" s="45"/>
      <c r="Q64" s="48"/>
      <c r="R64" s="44"/>
      <c r="S64" s="44"/>
      <c r="T64" s="66"/>
      <c r="U64" s="48"/>
      <c r="V64" s="44"/>
      <c r="W64" s="44"/>
      <c r="X64" s="66"/>
      <c r="Y64" s="48"/>
      <c r="Z64" s="39" t="e">
        <f t="shared" si="6"/>
        <v>#DIV/0!</v>
      </c>
      <c r="AA64" s="39">
        <f t="shared" si="7"/>
        <v>442</v>
      </c>
      <c r="AB64" s="40">
        <f t="shared" si="8"/>
        <v>442</v>
      </c>
      <c r="AC64" s="41">
        <f t="shared" si="9"/>
        <v>1</v>
      </c>
    </row>
    <row r="65" spans="1:29" ht="13.5" thickBot="1">
      <c r="A65" s="97" t="s">
        <v>138</v>
      </c>
      <c r="B65" s="98" t="s">
        <v>139</v>
      </c>
      <c r="C65" s="99">
        <v>1359</v>
      </c>
      <c r="D65" s="100" t="s">
        <v>53</v>
      </c>
      <c r="E65" s="101"/>
      <c r="F65" s="102">
        <v>473</v>
      </c>
      <c r="G65" s="102"/>
      <c r="H65" s="103"/>
      <c r="I65" s="101"/>
      <c r="J65" s="104"/>
      <c r="K65" s="105"/>
      <c r="L65" s="106">
        <v>471</v>
      </c>
      <c r="M65" s="104">
        <v>506</v>
      </c>
      <c r="N65" s="106">
        <v>476</v>
      </c>
      <c r="O65" s="107">
        <f t="shared" si="5"/>
        <v>481.5</v>
      </c>
      <c r="P65" s="101"/>
      <c r="Q65" s="102"/>
      <c r="R65" s="102"/>
      <c r="S65" s="103"/>
      <c r="T65" s="101">
        <v>251</v>
      </c>
      <c r="U65" s="102"/>
      <c r="V65" s="102"/>
      <c r="W65" s="103"/>
      <c r="X65" s="101">
        <v>447</v>
      </c>
      <c r="Y65" s="102"/>
      <c r="Z65" s="107">
        <f t="shared" si="6"/>
        <v>349</v>
      </c>
      <c r="AA65" s="107">
        <f t="shared" si="7"/>
        <v>437.3333333333333</v>
      </c>
      <c r="AB65" s="108">
        <f t="shared" si="8"/>
        <v>2624</v>
      </c>
      <c r="AC65" s="109">
        <f t="shared" si="9"/>
        <v>6</v>
      </c>
    </row>
    <row r="68" spans="28:29" ht="12.75" hidden="1">
      <c r="AB68">
        <f>SUM(AB7:AB67)</f>
        <v>237275</v>
      </c>
      <c r="AC68">
        <f>SUM(AC7:AC67)</f>
        <v>472</v>
      </c>
    </row>
    <row r="69" spans="28:29" ht="12.75">
      <c r="AB69" s="96"/>
      <c r="AC69" s="96"/>
    </row>
    <row r="70" ht="12.75">
      <c r="AC70"/>
    </row>
  </sheetData>
  <conditionalFormatting sqref="O7:O65 Z7:AA65">
    <cfRule type="cellIs" priority="1" dxfId="0" operator="greaterThanOrEqual" stopIfTrue="1">
      <formula>400</formula>
    </cfRule>
  </conditionalFormatting>
  <conditionalFormatting sqref="E7:N65 P7:Y65">
    <cfRule type="cellIs" priority="2" dxfId="1" operator="greaterThan" stopIfTrue="1">
      <formula>499.9</formula>
    </cfRule>
    <cfRule type="cellIs" priority="3" dxfId="2" operator="lessThan" stopIfTrue="1">
      <formula>500</formula>
    </cfRule>
  </conditionalFormatting>
  <printOptions horizontalCentered="1"/>
  <pageMargins left="0" right="0.46" top="0.984251968503937" bottom="0.4330708661417323" header="0.5118110236220472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Gerd</cp:lastModifiedBy>
  <cp:lastPrinted>2008-07-01T16:43:22Z</cp:lastPrinted>
  <dcterms:created xsi:type="dcterms:W3CDTF">2008-07-01T13:10:49Z</dcterms:created>
  <dcterms:modified xsi:type="dcterms:W3CDTF">2008-07-01T16:43:29Z</dcterms:modified>
  <cp:category/>
  <cp:version/>
  <cp:contentType/>
  <cp:contentStatus/>
</cp:coreProperties>
</file>